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D122" i="2" l="1"/>
  <c r="C122" i="2"/>
  <c r="D101" i="2"/>
  <c r="C101" i="2"/>
  <c r="D93" i="2"/>
  <c r="C67" i="2" l="1"/>
  <c r="D67" i="2"/>
  <c r="E60" i="2" l="1"/>
  <c r="E59" i="2"/>
  <c r="E56" i="2"/>
  <c r="C93" i="2" l="1"/>
  <c r="D138" i="2"/>
  <c r="D63" i="2"/>
  <c r="D58" i="2"/>
  <c r="D137" i="2" l="1"/>
  <c r="D92" i="2" l="1"/>
  <c r="D91" i="2" s="1"/>
  <c r="D57" i="2"/>
  <c r="D54" i="2"/>
  <c r="D50" i="2" s="1"/>
  <c r="D49" i="2" s="1"/>
  <c r="D34" i="2"/>
  <c r="D27" i="2"/>
  <c r="D21" i="2"/>
  <c r="D15" i="2"/>
  <c r="D26" i="2" l="1"/>
  <c r="D20" i="2"/>
  <c r="D14" i="2"/>
  <c r="C15" i="2"/>
  <c r="C14" i="2" s="1"/>
  <c r="C21" i="2"/>
  <c r="C20" i="2" s="1"/>
  <c r="C27" i="2"/>
  <c r="C26" i="2" s="1"/>
  <c r="C34" i="2"/>
  <c r="C50" i="2"/>
  <c r="C49" i="2" s="1"/>
  <c r="C57" i="2"/>
  <c r="C137" i="2"/>
  <c r="C92" i="2" s="1"/>
  <c r="C91" i="2" s="1"/>
  <c r="E132" i="2"/>
  <c r="E131" i="2"/>
  <c r="E113" i="2"/>
  <c r="E112" i="2"/>
  <c r="E111" i="2"/>
  <c r="E110" i="2"/>
  <c r="C13" i="2" l="1"/>
  <c r="C146" i="2" s="1"/>
  <c r="D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8" i="2"/>
  <c r="E61" i="2"/>
  <c r="E62" i="2"/>
  <c r="E67" i="2"/>
  <c r="E88" i="2"/>
  <c r="E89" i="2"/>
  <c r="E90" i="2"/>
  <c r="E91" i="2"/>
  <c r="E92" i="2"/>
  <c r="E93" i="2"/>
  <c r="E94" i="2"/>
  <c r="E95" i="2"/>
  <c r="E96" i="2"/>
  <c r="E97" i="2"/>
  <c r="E98" i="2"/>
  <c r="E99" i="2"/>
  <c r="E101" i="2"/>
  <c r="E102" i="2"/>
  <c r="E103" i="2"/>
  <c r="E104" i="2"/>
  <c r="E105" i="2"/>
  <c r="E108" i="2"/>
  <c r="E109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3" i="2"/>
  <c r="E134" i="2"/>
  <c r="E137" i="2"/>
  <c r="E138" i="2"/>
  <c r="E139" i="2"/>
  <c r="E140" i="2"/>
  <c r="E141" i="2"/>
  <c r="E142" i="2"/>
  <c r="E143" i="2"/>
  <c r="E144" i="2"/>
  <c r="E145" i="2"/>
  <c r="D146" i="2" l="1"/>
  <c r="E13" i="2"/>
  <c r="E146" i="2" l="1"/>
</calcChain>
</file>

<file path=xl/sharedStrings.xml><?xml version="1.0" encoding="utf-8"?>
<sst xmlns="http://schemas.openxmlformats.org/spreadsheetml/2006/main" count="266" uniqueCount="254">
  <si>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</si>
  <si>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</si>
  <si>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</si>
  <si>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</si>
  <si>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</si>
  <si>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</si>
  <si>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</si>
  <si>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</si>
  <si>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</si>
  <si>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</si>
  <si>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</si>
  <si>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</si>
  <si>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</si>
  <si>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</si>
  <si>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</si>
  <si>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</si>
  <si>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</si>
  <si>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</si>
  <si>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</si>
  <si>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</si>
  <si>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</si>
  <si>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</si>
  <si>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</si>
  <si>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</si>
  <si>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</si>
  <si>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</si>
  <si>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</si>
  <si>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</si>
  <si>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</si>
  <si>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</si>
  <si>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</si>
  <si>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</si>
  <si>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</si>
  <si>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</si>
  <si>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</si>
  <si>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</si>
  <si>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</si>
  <si>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</si>
  <si>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</si>
  <si>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</si>
  <si>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</si>
  <si>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</si>
  <si>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</si>
  <si>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</si>
  <si>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</si>
  <si>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</si>
  <si>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</si>
  <si>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</si>
  <si>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</si>
  <si>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</si>
  <si>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</si>
  <si>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</si>
  <si>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</si>
  <si>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</si>
  <si>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</si>
  <si>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</si>
  <si>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</si>
  <si>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</si>
  <si>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</si>
  <si>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</si>
  <si>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</si>
  <si>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</si>
  <si>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</si>
  <si>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</si>
  <si>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</si>
  <si>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</si>
  <si>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</si>
  <si>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</si>
  <si>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</si>
  <si>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</si>
  <si>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</si>
  <si>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</si>
  <si>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</si>
  <si>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</si>
  <si>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</si>
  <si>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</si>
  <si>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</si>
  <si>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</si>
  <si>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</si>
  <si>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</si>
  <si>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</si>
  <si>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</si>
  <si>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</si>
  <si>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</si>
  <si>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</si>
  <si>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</si>
  <si>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</si>
  <si>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</si>
  <si>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</si>
  <si>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</si>
  <si>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</si>
  <si>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</si>
  <si>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</si>
  <si>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</si>
  <si>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</si>
  <si>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</si>
  <si>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</si>
  <si>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</si>
  <si>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</si>
  <si>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</si>
  <si>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</si>
  <si>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</si>
  <si>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</si>
  <si>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</si>
  <si>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</si>
  <si>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</si>
  <si>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</si>
  <si>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</si>
  <si>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</si>
  <si>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</si>
  <si>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</si>
  <si>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</si>
  <si>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</si>
  <si>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</si>
  <si>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</si>
  <si>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</si>
  <si>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</si>
  <si>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</si>
  <si>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</si>
  <si>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</si>
  <si>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</si>
  <si>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</si>
  <si>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</si>
  <si>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</si>
  <si>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</si>
  <si>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</si>
  <si>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</si>
  <si>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</si>
  <si>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</si>
  <si>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</si>
  <si>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</si>
  <si>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</si>
  <si>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</si>
  <si>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</si>
  <si>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</si>
  <si>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</si>
  <si>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</si>
  <si>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</si>
  <si>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</si>
  <si>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</si>
  <si>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</si>
  <si>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</si>
  <si>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</si>
  <si>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</si>
  <si>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</si>
  <si>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</si>
  <si>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</si>
  <si>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</si>
  <si>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</si>
  <si>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</si>
  <si>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</si>
  <si>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</si>
  <si>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</si>
  <si>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</si>
  <si>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</si>
  <si>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</si>
  <si>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</si>
  <si>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</si>
  <si>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</si>
  <si>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</si>
  <si>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</si>
  <si>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</si>
  <si>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</si>
  <si>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</si>
  <si>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</si>
  <si>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</si>
  <si>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</si>
  <si>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</si>
  <si>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</si>
  <si>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</si>
  <si>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</si>
  <si>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</si>
  <si>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</si>
  <si>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</si>
  <si>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</si>
  <si>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</si>
  <si>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</si>
  <si>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</si>
  <si>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</si>
  <si>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</si>
  <si>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</si>
  <si>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</si>
  <si>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</si>
  <si>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</si>
  <si>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</si>
  <si>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</si>
  <si>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</si>
  <si>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</si>
  <si>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</si>
  <si>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</si>
  <si>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</si>
  <si>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</si>
  <si>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</si>
  <si>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</si>
  <si>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</si>
  <si>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</si>
  <si>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</si>
  <si>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</si>
  <si>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</si>
  <si>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</si>
  <si>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</si>
  <si>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</si>
  <si>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</si>
  <si>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</si>
  <si>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</si>
  <si>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</si>
  <si>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</si>
  <si>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</si>
  <si>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</si>
  <si>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</si>
  <si>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</si>
  <si>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</si>
  <si>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</si>
  <si>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</si>
  <si>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</si>
  <si>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</si>
  <si>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</si>
  <si>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</si>
  <si>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</si>
  <si>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</si>
  <si>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</si>
  <si>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</si>
  <si>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</si>
  <si>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</si>
  <si>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</si>
  <si>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</si>
  <si>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</si>
  <si>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</si>
  <si>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</si>
  <si>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</si>
  <si>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</si>
  <si>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</si>
  <si>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</si>
  <si>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</si>
  <si>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</si>
  <si>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</si>
  <si>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</si>
  <si>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>Уточненные назначения на 2020 год</t>
  </si>
  <si>
    <t>Кассовое исполнение за 1 полугодие 2020 года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</si>
  <si>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</si>
  <si>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</si>
  <si>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</si>
  <si>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</si>
  <si>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</si>
  <si>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</si>
  <si>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 бюджет мунипального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</si>
  <si>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</si>
  <si>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Дотации бюджетам муниципальных районов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</si>
  <si>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</si>
  <si>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</si>
  <si>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</si>
  <si>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</si>
  <si>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Доходы бюджета Жирятинского муниципального района Брянской области за 1 полугодие 2020г.</t>
  </si>
  <si>
    <t>от "17" июля 2020 года №165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</si>
</sst>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13" fillId="0" borderId="1" xfId="5" applyNumberFormat="1" applyFont="1" applyAlignment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43" fontId="13" fillId="0" borderId="51" xfId="185" applyFont="1" applyBorder="1" applyAlignment="1" applyProtection="1">
      <alignment wrapText="1"/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43" fontId="14" fillId="0" borderId="51" xfId="185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6" fillId="0" borderId="51" xfId="0" applyFont="1" applyBorder="1" applyProtection="1"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5" fillId="0" borderId="1" xfId="5" applyNumberFormat="1" applyFont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  <xf numFmtId="0" fontId="18" fillId="0" borderId="1" xfId="5" applyNumberFormat="1" applyFont="1" applyAlignment="1" applyProtection="1">
      <alignment horizontal="center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zoomScaleNormal="100" workbookViewId="0">
      <selection activeCell="B10" sqref="B10:B11"/>
    </sheetView>
  </sheetViews>
  <sheetFormatPr defaultRowHeight="15" x14ac:dyDescent="0.25"/>
  <cols>
    <col min="1" max="1" width="26.140625" style="1" customWidth="1"/>
    <col min="2" max="2" width="60" style="1" customWidth="1"/>
    <col min="3" max="3" width="20.5703125" style="1" customWidth="1"/>
    <col min="4" max="4" width="20.85546875" style="1" customWidth="1"/>
    <col min="5" max="5" width="18.85546875" style="1" customWidth="1"/>
    <col min="6" max="16384" width="9.140625" style="1"/>
  </cols>
  <sheetData>
    <row r="1" spans="1:5" ht="17.100000000000001" customHeight="1" x14ac:dyDescent="0.25">
      <c r="A1" s="49"/>
      <c r="B1" s="49"/>
      <c r="C1" s="2"/>
      <c r="D1" s="3"/>
      <c r="E1" s="3"/>
    </row>
    <row r="2" spans="1:5" ht="17.100000000000001" customHeight="1" x14ac:dyDescent="0.25">
      <c r="A2" s="49"/>
      <c r="B2" s="49"/>
      <c r="C2" s="48" t="s">
        <v>155</v>
      </c>
      <c r="D2" s="48"/>
      <c r="E2" s="48"/>
    </row>
    <row r="3" spans="1:5" ht="14.1" customHeight="1" x14ac:dyDescent="0.25">
      <c r="A3" s="4"/>
      <c r="B3" s="4"/>
      <c r="C3" s="5"/>
      <c r="D3" s="50" t="s">
        <v>157</v>
      </c>
      <c r="E3" s="50"/>
    </row>
    <row r="4" spans="1:5" ht="14.1" customHeight="1" x14ac:dyDescent="0.25">
      <c r="A4" s="6"/>
      <c r="B4" s="7"/>
      <c r="C4" s="48" t="s">
        <v>156</v>
      </c>
      <c r="D4" s="48"/>
      <c r="E4" s="48"/>
    </row>
    <row r="5" spans="1:5" ht="14.1" customHeight="1" x14ac:dyDescent="0.25">
      <c r="A5" s="9"/>
      <c r="B5" s="10"/>
      <c r="C5" s="48" t="s">
        <v>253</v>
      </c>
      <c r="D5" s="48"/>
      <c r="E5" s="48"/>
    </row>
    <row r="6" spans="1:5" ht="14.1" customHeight="1" x14ac:dyDescent="0.25">
      <c r="A6" s="11"/>
      <c r="B6" s="12"/>
      <c r="C6" s="8"/>
      <c r="D6" s="31"/>
      <c r="E6" s="31"/>
    </row>
    <row r="7" spans="1:5" ht="15" customHeight="1" x14ac:dyDescent="0.25">
      <c r="A7" s="13"/>
      <c r="B7" s="13"/>
      <c r="C7" s="13"/>
      <c r="D7" s="14"/>
      <c r="E7" s="14"/>
    </row>
    <row r="8" spans="1:5" ht="25.5" customHeight="1" x14ac:dyDescent="0.3">
      <c r="A8" s="51" t="s">
        <v>252</v>
      </c>
      <c r="B8" s="51"/>
      <c r="C8" s="51"/>
      <c r="D8" s="51"/>
      <c r="E8" s="51"/>
    </row>
    <row r="9" spans="1:5" ht="24.75" customHeight="1" x14ac:dyDescent="0.25">
      <c r="A9" s="15"/>
      <c r="B9" s="11"/>
      <c r="C9" s="12"/>
      <c r="D9" s="14"/>
      <c r="E9" s="14"/>
    </row>
    <row r="10" spans="1:5" ht="11.25" customHeight="1" x14ac:dyDescent="0.25">
      <c r="A10" s="44" t="s">
        <v>134</v>
      </c>
      <c r="B10" s="42" t="s">
        <v>135</v>
      </c>
      <c r="C10" s="46" t="s">
        <v>237</v>
      </c>
      <c r="D10" s="46" t="s">
        <v>238</v>
      </c>
      <c r="E10" s="46" t="s">
        <v>136</v>
      </c>
    </row>
    <row r="11" spans="1:5" ht="60.75" customHeight="1" x14ac:dyDescent="0.25">
      <c r="A11" s="45"/>
      <c r="B11" s="43"/>
      <c r="C11" s="47"/>
      <c r="D11" s="47"/>
      <c r="E11" s="47"/>
    </row>
    <row r="12" spans="1:5" ht="12" customHeight="1" x14ac:dyDescent="0.25">
      <c r="A12" s="17" t="s">
        <v>0</v>
      </c>
      <c r="B12" s="17" t="s">
        <v>1</v>
      </c>
      <c r="C12" s="18" t="s">
        <v>2</v>
      </c>
      <c r="D12" s="18" t="s">
        <v>3</v>
      </c>
      <c r="E12" s="18"/>
    </row>
    <row r="13" spans="1:5" ht="25.5" customHeight="1" x14ac:dyDescent="0.25">
      <c r="A13" s="34" t="s">
        <v>5</v>
      </c>
      <c r="B13" s="35" t="s">
        <v>4</v>
      </c>
      <c r="C13" s="39">
        <f>C14+C20+C26+C34+C40+C49+C57+C67</f>
        <v>44752409</v>
      </c>
      <c r="D13" s="39">
        <f>D14+D20+D26+D34+D40+D49+D57+D63+D67</f>
        <v>22161611.549999997</v>
      </c>
      <c r="E13" s="38">
        <f>D13/C13</f>
        <v>0.49520488494820464</v>
      </c>
    </row>
    <row r="14" spans="1:5" ht="28.5" customHeight="1" x14ac:dyDescent="0.25">
      <c r="A14" s="34" t="s">
        <v>7</v>
      </c>
      <c r="B14" s="35" t="s">
        <v>6</v>
      </c>
      <c r="C14" s="39">
        <f>C15</f>
        <v>33904200</v>
      </c>
      <c r="D14" s="39">
        <f>D15</f>
        <v>16707581.559999999</v>
      </c>
      <c r="E14" s="38">
        <f t="shared" ref="E14:E90" si="0">D14/C14</f>
        <v>0.49278796019372229</v>
      </c>
    </row>
    <row r="15" spans="1:5" ht="15" customHeight="1" x14ac:dyDescent="0.25">
      <c r="A15" s="34" t="s">
        <v>9</v>
      </c>
      <c r="B15" s="35" t="s">
        <v>8</v>
      </c>
      <c r="C15" s="39">
        <f>C16+C17+C18+C19</f>
        <v>33904200</v>
      </c>
      <c r="D15" s="39">
        <f>D16+D17+D18+D19</f>
        <v>16707581.559999999</v>
      </c>
      <c r="E15" s="38">
        <f t="shared" si="0"/>
        <v>0.49278796019372229</v>
      </c>
    </row>
    <row r="16" spans="1:5" ht="78" customHeight="1" x14ac:dyDescent="0.25">
      <c r="A16" s="20" t="s">
        <v>11</v>
      </c>
      <c r="B16" s="22" t="s">
        <v>10</v>
      </c>
      <c r="C16" s="19">
        <v>33327900</v>
      </c>
      <c r="D16" s="19">
        <v>16653127.91</v>
      </c>
      <c r="E16" s="32">
        <f t="shared" si="0"/>
        <v>0.49967528437135256</v>
      </c>
    </row>
    <row r="17" spans="1:5" ht="125.25" customHeight="1" x14ac:dyDescent="0.25">
      <c r="A17" s="20" t="s">
        <v>13</v>
      </c>
      <c r="B17" s="22" t="s">
        <v>12</v>
      </c>
      <c r="C17" s="29">
        <v>135600</v>
      </c>
      <c r="D17" s="29">
        <v>45902.11</v>
      </c>
      <c r="E17" s="32">
        <f t="shared" si="0"/>
        <v>0.33851113569321534</v>
      </c>
    </row>
    <row r="18" spans="1:5" ht="45.75" customHeight="1" x14ac:dyDescent="0.25">
      <c r="A18" s="20" t="s">
        <v>15</v>
      </c>
      <c r="B18" s="22" t="s">
        <v>14</v>
      </c>
      <c r="C18" s="29">
        <v>237300</v>
      </c>
      <c r="D18" s="29">
        <v>-127.16</v>
      </c>
      <c r="E18" s="32">
        <f t="shared" si="0"/>
        <v>-5.3586177833965444E-4</v>
      </c>
    </row>
    <row r="19" spans="1:5" ht="92.25" customHeight="1" x14ac:dyDescent="0.25">
      <c r="A19" s="20" t="s">
        <v>17</v>
      </c>
      <c r="B19" s="22" t="s">
        <v>16</v>
      </c>
      <c r="C19" s="29">
        <v>203400</v>
      </c>
      <c r="D19" s="29">
        <v>8678.7000000000007</v>
      </c>
      <c r="E19" s="32">
        <f t="shared" si="0"/>
        <v>4.2668141592920358E-2</v>
      </c>
    </row>
    <row r="20" spans="1:5" ht="31.5" customHeight="1" x14ac:dyDescent="0.25">
      <c r="A20" s="34" t="s">
        <v>19</v>
      </c>
      <c r="B20" s="35" t="s">
        <v>18</v>
      </c>
      <c r="C20" s="37">
        <f>C21</f>
        <v>7066205</v>
      </c>
      <c r="D20" s="37">
        <f>D21</f>
        <v>2873571.56</v>
      </c>
      <c r="E20" s="38">
        <f t="shared" si="0"/>
        <v>0.40666405234492914</v>
      </c>
    </row>
    <row r="21" spans="1:5" ht="28.5" customHeight="1" x14ac:dyDescent="0.25">
      <c r="A21" s="20" t="s">
        <v>21</v>
      </c>
      <c r="B21" s="22" t="s">
        <v>20</v>
      </c>
      <c r="C21" s="29">
        <f>C22+C23+C24+C25</f>
        <v>7066205</v>
      </c>
      <c r="D21" s="29">
        <f>D22+D23+D24+D25</f>
        <v>2873571.56</v>
      </c>
      <c r="E21" s="32">
        <f t="shared" si="0"/>
        <v>0.40666405234492914</v>
      </c>
    </row>
    <row r="22" spans="1:5" ht="112.5" customHeight="1" x14ac:dyDescent="0.25">
      <c r="A22" s="20" t="s">
        <v>219</v>
      </c>
      <c r="B22" s="22" t="s">
        <v>223</v>
      </c>
      <c r="C22" s="29">
        <v>3237992</v>
      </c>
      <c r="D22" s="29">
        <v>1361443</v>
      </c>
      <c r="E22" s="32">
        <f t="shared" si="0"/>
        <v>0.42045903757637448</v>
      </c>
    </row>
    <row r="23" spans="1:5" ht="144" customHeight="1" x14ac:dyDescent="0.25">
      <c r="A23" s="20" t="s">
        <v>220</v>
      </c>
      <c r="B23" s="22" t="s">
        <v>224</v>
      </c>
      <c r="C23" s="29">
        <v>16686</v>
      </c>
      <c r="D23" s="29">
        <v>8907.6299999999992</v>
      </c>
      <c r="E23" s="32">
        <f t="shared" si="0"/>
        <v>0.53383854728514923</v>
      </c>
    </row>
    <row r="24" spans="1:5" ht="125.25" customHeight="1" x14ac:dyDescent="0.25">
      <c r="A24" s="20" t="s">
        <v>221</v>
      </c>
      <c r="B24" s="22" t="s">
        <v>225</v>
      </c>
      <c r="C24" s="29">
        <v>4229419</v>
      </c>
      <c r="D24" s="29">
        <v>1774194.95</v>
      </c>
      <c r="E24" s="32">
        <f t="shared" si="0"/>
        <v>0.4194890480229081</v>
      </c>
    </row>
    <row r="25" spans="1:5" ht="132.75" customHeight="1" x14ac:dyDescent="0.25">
      <c r="A25" s="20" t="s">
        <v>222</v>
      </c>
      <c r="B25" s="22" t="s">
        <v>226</v>
      </c>
      <c r="C25" s="29">
        <v>-417892</v>
      </c>
      <c r="D25" s="29">
        <v>-270974.02</v>
      </c>
      <c r="E25" s="32">
        <f t="shared" si="0"/>
        <v>0.64843074287136393</v>
      </c>
    </row>
    <row r="26" spans="1:5" ht="15" customHeight="1" x14ac:dyDescent="0.25">
      <c r="A26" s="34" t="s">
        <v>23</v>
      </c>
      <c r="B26" s="35" t="s">
        <v>22</v>
      </c>
      <c r="C26" s="37">
        <f>C27+C30</f>
        <v>1362000</v>
      </c>
      <c r="D26" s="37">
        <f>D27+D30</f>
        <v>875150.45000000007</v>
      </c>
      <c r="E26" s="38">
        <f t="shared" si="0"/>
        <v>0.6425480543318649</v>
      </c>
    </row>
    <row r="27" spans="1:5" ht="27" customHeight="1" x14ac:dyDescent="0.25">
      <c r="A27" s="20" t="s">
        <v>25</v>
      </c>
      <c r="B27" s="22" t="s">
        <v>24</v>
      </c>
      <c r="C27" s="29">
        <f>C28</f>
        <v>1127000</v>
      </c>
      <c r="D27" s="29">
        <f>D28+D29</f>
        <v>750457.53</v>
      </c>
      <c r="E27" s="32">
        <f t="shared" si="0"/>
        <v>0.66588955634427682</v>
      </c>
    </row>
    <row r="28" spans="1:5" ht="27" customHeight="1" x14ac:dyDescent="0.25">
      <c r="A28" s="20" t="s">
        <v>26</v>
      </c>
      <c r="B28" s="22" t="s">
        <v>24</v>
      </c>
      <c r="C28" s="29">
        <v>1127000</v>
      </c>
      <c r="D28" s="29">
        <v>750457.53</v>
      </c>
      <c r="E28" s="32">
        <f t="shared" si="0"/>
        <v>0.66588955634427682</v>
      </c>
    </row>
    <row r="29" spans="1:5" ht="27.75" customHeight="1" x14ac:dyDescent="0.25">
      <c r="A29" s="20" t="s">
        <v>28</v>
      </c>
      <c r="B29" s="22" t="s">
        <v>27</v>
      </c>
      <c r="C29" s="29"/>
      <c r="D29" s="29"/>
      <c r="E29" s="32" t="e">
        <f t="shared" si="0"/>
        <v>#DIV/0!</v>
      </c>
    </row>
    <row r="30" spans="1:5" ht="15" customHeight="1" x14ac:dyDescent="0.25">
      <c r="A30" s="20" t="s">
        <v>30</v>
      </c>
      <c r="B30" s="22" t="s">
        <v>29</v>
      </c>
      <c r="C30" s="29">
        <v>235000</v>
      </c>
      <c r="D30" s="29">
        <v>124692.92</v>
      </c>
      <c r="E30" s="32">
        <f t="shared" si="0"/>
        <v>0.53060817021276596</v>
      </c>
    </row>
    <row r="31" spans="1:5" ht="15" customHeight="1" x14ac:dyDescent="0.25">
      <c r="A31" s="20" t="s">
        <v>31</v>
      </c>
      <c r="B31" s="22" t="s">
        <v>29</v>
      </c>
      <c r="C31" s="29">
        <v>235000</v>
      </c>
      <c r="D31" s="29">
        <v>124692.92</v>
      </c>
      <c r="E31" s="32">
        <f t="shared" si="0"/>
        <v>0.53060817021276596</v>
      </c>
    </row>
    <row r="32" spans="1:5" ht="27.75" customHeight="1" x14ac:dyDescent="0.25">
      <c r="A32" s="20" t="s">
        <v>233</v>
      </c>
      <c r="B32" s="22" t="s">
        <v>235</v>
      </c>
      <c r="C32" s="29"/>
      <c r="D32" s="29"/>
      <c r="E32" s="32"/>
    </row>
    <row r="33" spans="1:5" ht="26.25" customHeight="1" x14ac:dyDescent="0.25">
      <c r="A33" s="20" t="s">
        <v>234</v>
      </c>
      <c r="B33" s="22" t="s">
        <v>236</v>
      </c>
      <c r="C33" s="29"/>
      <c r="D33" s="29"/>
      <c r="E33" s="32"/>
    </row>
    <row r="34" spans="1:5" ht="24" customHeight="1" x14ac:dyDescent="0.25">
      <c r="A34" s="34" t="s">
        <v>33</v>
      </c>
      <c r="B34" s="35" t="s">
        <v>32</v>
      </c>
      <c r="C34" s="37">
        <f>C35</f>
        <v>219000</v>
      </c>
      <c r="D34" s="37">
        <f>D35</f>
        <v>175943.24</v>
      </c>
      <c r="E34" s="38">
        <f t="shared" si="0"/>
        <v>0.80339378995433786</v>
      </c>
    </row>
    <row r="35" spans="1:5" ht="30.75" customHeight="1" x14ac:dyDescent="0.25">
      <c r="A35" s="20" t="s">
        <v>35</v>
      </c>
      <c r="B35" s="22" t="s">
        <v>34</v>
      </c>
      <c r="C35" s="29">
        <v>219000</v>
      </c>
      <c r="D35" s="29">
        <v>175943.24</v>
      </c>
      <c r="E35" s="32">
        <f t="shared" si="0"/>
        <v>0.80339378995433786</v>
      </c>
    </row>
    <row r="36" spans="1:5" ht="44.25" customHeight="1" x14ac:dyDescent="0.25">
      <c r="A36" s="20" t="s">
        <v>37</v>
      </c>
      <c r="B36" s="22" t="s">
        <v>36</v>
      </c>
      <c r="C36" s="29">
        <v>219000</v>
      </c>
      <c r="D36" s="29">
        <v>175943.24</v>
      </c>
      <c r="E36" s="32">
        <f t="shared" si="0"/>
        <v>0.80339378995433786</v>
      </c>
    </row>
    <row r="37" spans="1:5" ht="45" hidden="1" customHeight="1" x14ac:dyDescent="0.25">
      <c r="A37" s="20" t="s">
        <v>142</v>
      </c>
      <c r="B37" s="22" t="s">
        <v>139</v>
      </c>
      <c r="C37" s="29"/>
      <c r="D37" s="29"/>
      <c r="E37" s="32" t="e">
        <f t="shared" si="0"/>
        <v>#DIV/0!</v>
      </c>
    </row>
    <row r="38" spans="1:5" ht="30.75" hidden="1" customHeight="1" x14ac:dyDescent="0.25">
      <c r="A38" s="20" t="s">
        <v>143</v>
      </c>
      <c r="B38" s="22" t="s">
        <v>140</v>
      </c>
      <c r="C38" s="29"/>
      <c r="D38" s="29"/>
      <c r="E38" s="32" t="e">
        <f t="shared" si="0"/>
        <v>#DIV/0!</v>
      </c>
    </row>
    <row r="39" spans="1:5" ht="26.25" hidden="1" customHeight="1" x14ac:dyDescent="0.25">
      <c r="A39" s="20" t="s">
        <v>144</v>
      </c>
      <c r="B39" s="22" t="s">
        <v>141</v>
      </c>
      <c r="C39" s="29"/>
      <c r="D39" s="29"/>
      <c r="E39" s="32" t="e">
        <f t="shared" si="0"/>
        <v>#DIV/0!</v>
      </c>
    </row>
    <row r="40" spans="1:5" ht="45.75" customHeight="1" x14ac:dyDescent="0.25">
      <c r="A40" s="34" t="s">
        <v>39</v>
      </c>
      <c r="B40" s="35" t="s">
        <v>38</v>
      </c>
      <c r="C40" s="36">
        <v>1906304</v>
      </c>
      <c r="D40" s="37">
        <v>965426.41999999993</v>
      </c>
      <c r="E40" s="38">
        <f t="shared" si="0"/>
        <v>0.50643885760088625</v>
      </c>
    </row>
    <row r="41" spans="1:5" ht="90" customHeight="1" x14ac:dyDescent="0.25">
      <c r="A41" s="20" t="s">
        <v>41</v>
      </c>
      <c r="B41" s="22" t="s">
        <v>40</v>
      </c>
      <c r="C41" s="33">
        <v>1672304</v>
      </c>
      <c r="D41" s="29">
        <v>731426.41999999993</v>
      </c>
      <c r="E41" s="32">
        <f t="shared" si="0"/>
        <v>0.43737646982845219</v>
      </c>
    </row>
    <row r="42" spans="1:5" ht="78" customHeight="1" x14ac:dyDescent="0.25">
      <c r="A42" s="20" t="s">
        <v>43</v>
      </c>
      <c r="B42" s="22" t="s">
        <v>42</v>
      </c>
      <c r="C42" s="29">
        <v>788261</v>
      </c>
      <c r="D42" s="29">
        <v>276801.28999999998</v>
      </c>
      <c r="E42" s="32">
        <f t="shared" si="0"/>
        <v>0.35115436384649246</v>
      </c>
    </row>
    <row r="43" spans="1:5" ht="81" customHeight="1" x14ac:dyDescent="0.25">
      <c r="A43" s="20" t="s">
        <v>150</v>
      </c>
      <c r="B43" s="22" t="s">
        <v>44</v>
      </c>
      <c r="C43" s="29">
        <v>788261</v>
      </c>
      <c r="D43" s="29">
        <v>276801.28999999998</v>
      </c>
      <c r="E43" s="32">
        <f t="shared" si="0"/>
        <v>0.35115436384649246</v>
      </c>
    </row>
    <row r="44" spans="1:5" ht="90.75" customHeight="1" x14ac:dyDescent="0.25">
      <c r="A44" s="20" t="s">
        <v>46</v>
      </c>
      <c r="B44" s="22" t="s">
        <v>45</v>
      </c>
      <c r="C44" s="29">
        <v>884043</v>
      </c>
      <c r="D44" s="29">
        <v>454625.13</v>
      </c>
      <c r="E44" s="32">
        <f t="shared" si="0"/>
        <v>0.51425680651280536</v>
      </c>
    </row>
    <row r="45" spans="1:5" ht="75" customHeight="1" x14ac:dyDescent="0.25">
      <c r="A45" s="20" t="s">
        <v>48</v>
      </c>
      <c r="B45" s="22" t="s">
        <v>47</v>
      </c>
      <c r="C45" s="29">
        <v>884043</v>
      </c>
      <c r="D45" s="29">
        <v>454625.13</v>
      </c>
      <c r="E45" s="32">
        <f t="shared" si="0"/>
        <v>0.51425680651280536</v>
      </c>
    </row>
    <row r="46" spans="1:5" ht="0.75" customHeight="1" x14ac:dyDescent="0.25">
      <c r="A46" s="20" t="s">
        <v>50</v>
      </c>
      <c r="B46" s="22" t="s">
        <v>49</v>
      </c>
      <c r="C46" s="29"/>
      <c r="D46" s="29">
        <v>454625.13</v>
      </c>
      <c r="E46" s="32" t="e">
        <f t="shared" si="0"/>
        <v>#DIV/0!</v>
      </c>
    </row>
    <row r="47" spans="1:5" ht="66.75" customHeight="1" x14ac:dyDescent="0.25">
      <c r="A47" s="20" t="s">
        <v>52</v>
      </c>
      <c r="B47" s="22" t="s">
        <v>51</v>
      </c>
      <c r="C47" s="29">
        <v>234000</v>
      </c>
      <c r="D47" s="29">
        <v>234000</v>
      </c>
      <c r="E47" s="32">
        <f t="shared" si="0"/>
        <v>1</v>
      </c>
    </row>
    <row r="48" spans="1:5" ht="59.25" customHeight="1" x14ac:dyDescent="0.25">
      <c r="A48" s="20" t="s">
        <v>54</v>
      </c>
      <c r="B48" s="22" t="s">
        <v>53</v>
      </c>
      <c r="C48" s="29">
        <v>234000</v>
      </c>
      <c r="D48" s="29">
        <v>234000</v>
      </c>
      <c r="E48" s="32">
        <f t="shared" si="0"/>
        <v>1</v>
      </c>
    </row>
    <row r="49" spans="1:5" ht="30.75" customHeight="1" x14ac:dyDescent="0.25">
      <c r="A49" s="34" t="s">
        <v>56</v>
      </c>
      <c r="B49" s="35" t="s">
        <v>55</v>
      </c>
      <c r="C49" s="37">
        <f>C50</f>
        <v>118700</v>
      </c>
      <c r="D49" s="37">
        <f>D50</f>
        <v>306844.36</v>
      </c>
      <c r="E49" s="38">
        <f t="shared" si="0"/>
        <v>2.5850409435551809</v>
      </c>
    </row>
    <row r="50" spans="1:5" ht="27" customHeight="1" x14ac:dyDescent="0.25">
      <c r="A50" s="20" t="s">
        <v>58</v>
      </c>
      <c r="B50" s="22" t="s">
        <v>57</v>
      </c>
      <c r="C50" s="29">
        <f>C51+C53+C54</f>
        <v>118700</v>
      </c>
      <c r="D50" s="29">
        <f>D51+D53+D54</f>
        <v>306844.36</v>
      </c>
      <c r="E50" s="32">
        <f t="shared" si="0"/>
        <v>2.5850409435551809</v>
      </c>
    </row>
    <row r="51" spans="1:5" ht="27" customHeight="1" x14ac:dyDescent="0.25">
      <c r="A51" s="20" t="s">
        <v>60</v>
      </c>
      <c r="B51" s="22" t="s">
        <v>59</v>
      </c>
      <c r="C51" s="29">
        <v>44480</v>
      </c>
      <c r="D51" s="29">
        <v>20873</v>
      </c>
      <c r="E51" s="32">
        <f t="shared" si="0"/>
        <v>0.46926708633093528</v>
      </c>
    </row>
    <row r="52" spans="1:5" ht="27" hidden="1" customHeight="1" x14ac:dyDescent="0.25">
      <c r="A52" s="20" t="s">
        <v>62</v>
      </c>
      <c r="B52" s="22" t="s">
        <v>61</v>
      </c>
      <c r="C52" s="29"/>
      <c r="D52" s="29"/>
      <c r="E52" s="32" t="e">
        <f t="shared" si="0"/>
        <v>#DIV/0!</v>
      </c>
    </row>
    <row r="53" spans="1:5" ht="15" customHeight="1" x14ac:dyDescent="0.25">
      <c r="A53" s="20" t="s">
        <v>64</v>
      </c>
      <c r="B53" s="22" t="s">
        <v>63</v>
      </c>
      <c r="C53" s="29">
        <v>42360</v>
      </c>
      <c r="D53" s="29">
        <v>2753.54</v>
      </c>
      <c r="E53" s="32">
        <f t="shared" si="0"/>
        <v>6.5003305004721429E-2</v>
      </c>
    </row>
    <row r="54" spans="1:5" ht="15" customHeight="1" x14ac:dyDescent="0.25">
      <c r="A54" s="20" t="s">
        <v>66</v>
      </c>
      <c r="B54" s="22" t="s">
        <v>65</v>
      </c>
      <c r="C54" s="29">
        <v>31860</v>
      </c>
      <c r="D54" s="29">
        <f>D55+D56</f>
        <v>283217.82</v>
      </c>
      <c r="E54" s="32">
        <f t="shared" si="0"/>
        <v>8.8894482109227866</v>
      </c>
    </row>
    <row r="55" spans="1:5" ht="15" customHeight="1" x14ac:dyDescent="0.25">
      <c r="A55" s="20" t="s">
        <v>159</v>
      </c>
      <c r="B55" s="22" t="s">
        <v>168</v>
      </c>
      <c r="C55" s="29">
        <v>30860</v>
      </c>
      <c r="D55" s="29">
        <v>26255.26</v>
      </c>
      <c r="E55" s="32">
        <f t="shared" si="0"/>
        <v>0.85078613091380417</v>
      </c>
    </row>
    <row r="56" spans="1:5" ht="15" customHeight="1" x14ac:dyDescent="0.25">
      <c r="A56" s="20" t="s">
        <v>167</v>
      </c>
      <c r="B56" s="22" t="s">
        <v>169</v>
      </c>
      <c r="C56" s="29">
        <v>1000</v>
      </c>
      <c r="D56" s="29">
        <v>256962.56</v>
      </c>
      <c r="E56" s="32">
        <f t="shared" si="0"/>
        <v>256.96256</v>
      </c>
    </row>
    <row r="57" spans="1:5" ht="33.75" customHeight="1" x14ac:dyDescent="0.3">
      <c r="A57" s="34" t="s">
        <v>68</v>
      </c>
      <c r="B57" s="35" t="s">
        <v>67</v>
      </c>
      <c r="C57" s="40">
        <f>C58</f>
        <v>145000</v>
      </c>
      <c r="D57" s="40">
        <f>D58</f>
        <v>63610.42</v>
      </c>
      <c r="E57" s="38">
        <f t="shared" si="0"/>
        <v>0.4386925517241379</v>
      </c>
    </row>
    <row r="58" spans="1:5" ht="23.25" customHeight="1" x14ac:dyDescent="0.25">
      <c r="A58" s="20" t="s">
        <v>70</v>
      </c>
      <c r="B58" s="22" t="s">
        <v>69</v>
      </c>
      <c r="C58" s="29">
        <v>145000</v>
      </c>
      <c r="D58" s="29">
        <f>D59+D61</f>
        <v>63610.42</v>
      </c>
      <c r="E58" s="32">
        <f t="shared" si="0"/>
        <v>0.4386925517241379</v>
      </c>
    </row>
    <row r="59" spans="1:5" ht="30" customHeight="1" x14ac:dyDescent="0.25">
      <c r="A59" s="20" t="s">
        <v>227</v>
      </c>
      <c r="B59" s="22" t="s">
        <v>228</v>
      </c>
      <c r="C59" s="29">
        <v>135000</v>
      </c>
      <c r="D59" s="29">
        <v>57010.42</v>
      </c>
      <c r="E59" s="32">
        <f t="shared" si="0"/>
        <v>0.4222994074074074</v>
      </c>
    </row>
    <row r="60" spans="1:5" ht="31.5" customHeight="1" x14ac:dyDescent="0.25">
      <c r="A60" s="20" t="s">
        <v>229</v>
      </c>
      <c r="B60" s="22" t="s">
        <v>230</v>
      </c>
      <c r="C60" s="29">
        <v>135000</v>
      </c>
      <c r="D60" s="29">
        <v>57010.42</v>
      </c>
      <c r="E60" s="32">
        <f t="shared" si="0"/>
        <v>0.4222994074074074</v>
      </c>
    </row>
    <row r="61" spans="1:5" ht="15" customHeight="1" x14ac:dyDescent="0.25">
      <c r="A61" s="20" t="s">
        <v>72</v>
      </c>
      <c r="B61" s="22" t="s">
        <v>71</v>
      </c>
      <c r="C61" s="29">
        <v>10000</v>
      </c>
      <c r="D61" s="29">
        <v>6600</v>
      </c>
      <c r="E61" s="32">
        <f t="shared" si="0"/>
        <v>0.66</v>
      </c>
    </row>
    <row r="62" spans="1:5" ht="27" customHeight="1" x14ac:dyDescent="0.25">
      <c r="A62" s="20" t="s">
        <v>74</v>
      </c>
      <c r="B62" s="22" t="s">
        <v>73</v>
      </c>
      <c r="C62" s="29">
        <v>10000</v>
      </c>
      <c r="D62" s="29">
        <v>6600</v>
      </c>
      <c r="E62" s="32">
        <f t="shared" si="0"/>
        <v>0.66</v>
      </c>
    </row>
    <row r="63" spans="1:5" ht="31.5" customHeight="1" x14ac:dyDescent="0.25">
      <c r="A63" s="34" t="s">
        <v>76</v>
      </c>
      <c r="B63" s="35" t="s">
        <v>75</v>
      </c>
      <c r="C63" s="37"/>
      <c r="D63" s="37">
        <f>D64</f>
        <v>42515.48</v>
      </c>
      <c r="E63" s="38"/>
    </row>
    <row r="64" spans="1:5" ht="30.75" customHeight="1" x14ac:dyDescent="0.25">
      <c r="A64" s="20" t="s">
        <v>78</v>
      </c>
      <c r="B64" s="22" t="s">
        <v>77</v>
      </c>
      <c r="C64" s="29"/>
      <c r="D64" s="29">
        <v>42515.48</v>
      </c>
      <c r="E64" s="32"/>
    </row>
    <row r="65" spans="1:5" ht="30.75" customHeight="1" x14ac:dyDescent="0.25">
      <c r="A65" s="20" t="s">
        <v>80</v>
      </c>
      <c r="B65" s="22" t="s">
        <v>79</v>
      </c>
      <c r="C65" s="29"/>
      <c r="D65" s="29">
        <v>42515.48</v>
      </c>
      <c r="E65" s="32"/>
    </row>
    <row r="66" spans="1:5" ht="47.25" customHeight="1" x14ac:dyDescent="0.25">
      <c r="A66" s="20" t="s">
        <v>160</v>
      </c>
      <c r="B66" s="22" t="s">
        <v>81</v>
      </c>
      <c r="C66" s="29"/>
      <c r="D66" s="29">
        <v>42515.48</v>
      </c>
      <c r="E66" s="32"/>
    </row>
    <row r="67" spans="1:5" ht="27" customHeight="1" x14ac:dyDescent="0.25">
      <c r="A67" s="34" t="s">
        <v>83</v>
      </c>
      <c r="B67" s="35" t="s">
        <v>82</v>
      </c>
      <c r="C67" s="37">
        <f>C78+C79+C80</f>
        <v>31000</v>
      </c>
      <c r="D67" s="37">
        <f>D78+D79+D80+D81+D82+D83+D84+D85</f>
        <v>150968.06000000003</v>
      </c>
      <c r="E67" s="38">
        <f t="shared" si="0"/>
        <v>4.8699374193548399</v>
      </c>
    </row>
    <row r="68" spans="1:5" ht="34.5" customHeight="1" x14ac:dyDescent="0.25">
      <c r="A68" s="20" t="s">
        <v>85</v>
      </c>
      <c r="B68" s="22" t="s">
        <v>84</v>
      </c>
      <c r="C68" s="29"/>
      <c r="D68" s="29"/>
      <c r="E68" s="32"/>
    </row>
    <row r="69" spans="1:5" ht="78.75" customHeight="1" x14ac:dyDescent="0.25">
      <c r="A69" s="20" t="s">
        <v>87</v>
      </c>
      <c r="B69" s="22" t="s">
        <v>86</v>
      </c>
      <c r="C69" s="29"/>
      <c r="D69" s="29"/>
      <c r="E69" s="32"/>
    </row>
    <row r="70" spans="1:5" ht="62.25" customHeight="1" x14ac:dyDescent="0.25">
      <c r="A70" s="20" t="s">
        <v>231</v>
      </c>
      <c r="B70" s="22" t="s">
        <v>232</v>
      </c>
      <c r="C70" s="29"/>
      <c r="D70" s="29"/>
      <c r="E70" s="32"/>
    </row>
    <row r="71" spans="1:5" ht="62.25" customHeight="1" x14ac:dyDescent="0.25">
      <c r="A71" s="20" t="s">
        <v>151</v>
      </c>
      <c r="B71" s="22" t="s">
        <v>152</v>
      </c>
      <c r="C71" s="29"/>
      <c r="D71" s="29"/>
      <c r="E71" s="32"/>
    </row>
    <row r="72" spans="1:5" ht="62.25" customHeight="1" x14ac:dyDescent="0.25">
      <c r="A72" s="20" t="s">
        <v>161</v>
      </c>
      <c r="B72" s="22" t="s">
        <v>152</v>
      </c>
      <c r="C72" s="29"/>
      <c r="D72" s="29"/>
      <c r="E72" s="32"/>
    </row>
    <row r="73" spans="1:5" ht="108" hidden="1" customHeight="1" x14ac:dyDescent="0.25">
      <c r="A73" s="20" t="s">
        <v>89</v>
      </c>
      <c r="B73" s="22" t="s">
        <v>88</v>
      </c>
      <c r="C73" s="29"/>
      <c r="D73" s="29"/>
      <c r="E73" s="32"/>
    </row>
    <row r="74" spans="1:5" ht="27" hidden="1" customHeight="1" x14ac:dyDescent="0.25">
      <c r="A74" s="20" t="s">
        <v>91</v>
      </c>
      <c r="B74" s="22" t="s">
        <v>90</v>
      </c>
      <c r="C74" s="29"/>
      <c r="D74" s="29"/>
      <c r="E74" s="32"/>
    </row>
    <row r="75" spans="1:5" ht="118.5" customHeight="1" x14ac:dyDescent="0.25">
      <c r="A75" s="20" t="s">
        <v>89</v>
      </c>
      <c r="B75" s="22" t="s">
        <v>88</v>
      </c>
      <c r="C75" s="29"/>
      <c r="D75" s="29"/>
      <c r="E75" s="32"/>
    </row>
    <row r="76" spans="1:5" ht="27" customHeight="1" x14ac:dyDescent="0.25">
      <c r="A76" s="20" t="s">
        <v>91</v>
      </c>
      <c r="B76" s="22" t="s">
        <v>90</v>
      </c>
      <c r="C76" s="29"/>
      <c r="D76" s="29"/>
      <c r="E76" s="32"/>
    </row>
    <row r="77" spans="1:5" ht="59.25" customHeight="1" x14ac:dyDescent="0.25">
      <c r="A77" s="20" t="s">
        <v>217</v>
      </c>
      <c r="B77" s="22" t="s">
        <v>218</v>
      </c>
      <c r="C77" s="29"/>
      <c r="D77" s="29"/>
      <c r="E77" s="32"/>
    </row>
    <row r="78" spans="1:5" ht="90" customHeight="1" x14ac:dyDescent="0.25">
      <c r="A78" s="20"/>
      <c r="B78" s="22" t="s">
        <v>239</v>
      </c>
      <c r="C78" s="29">
        <v>7000</v>
      </c>
      <c r="D78" s="29">
        <v>100</v>
      </c>
      <c r="E78" s="32"/>
    </row>
    <row r="79" spans="1:5" ht="113.25" customHeight="1" x14ac:dyDescent="0.25">
      <c r="A79" s="20"/>
      <c r="B79" s="22" t="s">
        <v>240</v>
      </c>
      <c r="C79" s="29">
        <v>9000</v>
      </c>
      <c r="D79" s="29">
        <v>1500</v>
      </c>
      <c r="E79" s="32"/>
    </row>
    <row r="80" spans="1:5" ht="105" customHeight="1" x14ac:dyDescent="0.25">
      <c r="A80" s="20"/>
      <c r="B80" s="22" t="s">
        <v>241</v>
      </c>
      <c r="C80" s="29">
        <v>15000</v>
      </c>
      <c r="D80" s="29">
        <v>28588.16</v>
      </c>
      <c r="E80" s="32"/>
    </row>
    <row r="81" spans="1:5" ht="105" customHeight="1" x14ac:dyDescent="0.25">
      <c r="A81" s="20"/>
      <c r="B81" s="22" t="s">
        <v>242</v>
      </c>
      <c r="C81" s="29"/>
      <c r="D81" s="29">
        <v>30300</v>
      </c>
      <c r="E81" s="32"/>
    </row>
    <row r="82" spans="1:5" ht="105" customHeight="1" x14ac:dyDescent="0.25">
      <c r="A82" s="20"/>
      <c r="B82" s="22" t="s">
        <v>243</v>
      </c>
      <c r="C82" s="29"/>
      <c r="D82" s="29">
        <v>4000</v>
      </c>
      <c r="E82" s="32"/>
    </row>
    <row r="83" spans="1:5" ht="110.25" customHeight="1" x14ac:dyDescent="0.25">
      <c r="A83" s="20"/>
      <c r="B83" s="22" t="s">
        <v>244</v>
      </c>
      <c r="C83" s="29"/>
      <c r="D83" s="29">
        <v>1200</v>
      </c>
      <c r="E83" s="32"/>
    </row>
    <row r="84" spans="1:5" ht="105" customHeight="1" x14ac:dyDescent="0.25">
      <c r="A84" s="20"/>
      <c r="B84" s="22" t="s">
        <v>246</v>
      </c>
      <c r="C84" s="29"/>
      <c r="D84" s="29">
        <v>81429.73</v>
      </c>
      <c r="E84" s="32"/>
    </row>
    <row r="85" spans="1:5" ht="105" customHeight="1" x14ac:dyDescent="0.25">
      <c r="A85" s="20"/>
      <c r="B85" s="22" t="s">
        <v>245</v>
      </c>
      <c r="C85" s="29"/>
      <c r="D85" s="29">
        <v>3850.17</v>
      </c>
      <c r="E85" s="32"/>
    </row>
    <row r="86" spans="1:5" ht="27" customHeight="1" x14ac:dyDescent="0.25">
      <c r="A86" s="20" t="s">
        <v>93</v>
      </c>
      <c r="B86" s="22" t="s">
        <v>92</v>
      </c>
      <c r="C86" s="29"/>
      <c r="D86" s="29"/>
      <c r="E86" s="32"/>
    </row>
    <row r="87" spans="1:5" ht="45.75" customHeight="1" x14ac:dyDescent="0.25">
      <c r="A87" s="20" t="s">
        <v>95</v>
      </c>
      <c r="B87" s="22" t="s">
        <v>94</v>
      </c>
      <c r="C87" s="29"/>
      <c r="D87" s="29"/>
      <c r="E87" s="32"/>
    </row>
    <row r="88" spans="1:5" ht="15" hidden="1" customHeight="1" x14ac:dyDescent="0.25">
      <c r="A88" s="20" t="s">
        <v>97</v>
      </c>
      <c r="B88" s="22" t="s">
        <v>96</v>
      </c>
      <c r="C88" s="29"/>
      <c r="D88" s="29"/>
      <c r="E88" s="32" t="e">
        <f t="shared" si="0"/>
        <v>#DIV/0!</v>
      </c>
    </row>
    <row r="89" spans="1:5" ht="15" hidden="1" customHeight="1" x14ac:dyDescent="0.25">
      <c r="A89" s="20" t="s">
        <v>99</v>
      </c>
      <c r="B89" s="22" t="s">
        <v>98</v>
      </c>
      <c r="C89" s="29"/>
      <c r="D89" s="29"/>
      <c r="E89" s="32" t="e">
        <f t="shared" si="0"/>
        <v>#DIV/0!</v>
      </c>
    </row>
    <row r="90" spans="1:5" ht="27" hidden="1" customHeight="1" x14ac:dyDescent="0.25">
      <c r="A90" s="20" t="s">
        <v>101</v>
      </c>
      <c r="B90" s="22" t="s">
        <v>100</v>
      </c>
      <c r="C90" s="29"/>
      <c r="D90" s="29"/>
      <c r="E90" s="32" t="e">
        <f t="shared" si="0"/>
        <v>#DIV/0!</v>
      </c>
    </row>
    <row r="91" spans="1:5" ht="28.5" customHeight="1" x14ac:dyDescent="0.25">
      <c r="A91" s="34" t="s">
        <v>103</v>
      </c>
      <c r="B91" s="35" t="s">
        <v>102</v>
      </c>
      <c r="C91" s="37">
        <f>C92</f>
        <v>138596500.48000002</v>
      </c>
      <c r="D91" s="37">
        <f>D92</f>
        <v>57999876.920000002</v>
      </c>
      <c r="E91" s="38">
        <f t="shared" ref="E91:E146" si="1">D91/C91</f>
        <v>0.41848009667725772</v>
      </c>
    </row>
    <row r="92" spans="1:5" ht="31.5" customHeight="1" x14ac:dyDescent="0.25">
      <c r="A92" s="34" t="s">
        <v>105</v>
      </c>
      <c r="B92" s="35" t="s">
        <v>104</v>
      </c>
      <c r="C92" s="37">
        <f>C93+C101+C122+C137</f>
        <v>138596500.48000002</v>
      </c>
      <c r="D92" s="37">
        <f>D93+D101+D122+D137</f>
        <v>57999876.920000002</v>
      </c>
      <c r="E92" s="38">
        <f t="shared" si="1"/>
        <v>0.41848009667725772</v>
      </c>
    </row>
    <row r="93" spans="1:5" ht="27" customHeight="1" x14ac:dyDescent="0.25">
      <c r="A93" s="20" t="s">
        <v>148</v>
      </c>
      <c r="B93" s="22" t="s">
        <v>106</v>
      </c>
      <c r="C93" s="29">
        <f>C94+C96</f>
        <v>29677000</v>
      </c>
      <c r="D93" s="29">
        <f>D94+D96+D100</f>
        <v>14910458</v>
      </c>
      <c r="E93" s="32">
        <f t="shared" si="1"/>
        <v>0.50242470600128042</v>
      </c>
    </row>
    <row r="94" spans="1:5" ht="15" customHeight="1" x14ac:dyDescent="0.25">
      <c r="A94" s="20" t="s">
        <v>187</v>
      </c>
      <c r="B94" s="22" t="s">
        <v>107</v>
      </c>
      <c r="C94" s="29">
        <v>16414000</v>
      </c>
      <c r="D94" s="29">
        <v>8206998</v>
      </c>
      <c r="E94" s="32">
        <f t="shared" si="1"/>
        <v>0.4999998781527964</v>
      </c>
    </row>
    <row r="95" spans="1:5" ht="27" customHeight="1" x14ac:dyDescent="0.25">
      <c r="A95" s="20" t="s">
        <v>186</v>
      </c>
      <c r="B95" s="22" t="s">
        <v>108</v>
      </c>
      <c r="C95" s="29">
        <v>16414000</v>
      </c>
      <c r="D95" s="29">
        <v>8206998</v>
      </c>
      <c r="E95" s="32">
        <f t="shared" si="1"/>
        <v>0.4999998781527964</v>
      </c>
    </row>
    <row r="96" spans="1:5" ht="27" customHeight="1" x14ac:dyDescent="0.25">
      <c r="A96" s="20" t="s">
        <v>185</v>
      </c>
      <c r="B96" s="22" t="s">
        <v>109</v>
      </c>
      <c r="C96" s="29">
        <v>13263000</v>
      </c>
      <c r="D96" s="29">
        <v>6631500</v>
      </c>
      <c r="E96" s="32">
        <f t="shared" si="1"/>
        <v>0.5</v>
      </c>
    </row>
    <row r="97" spans="1:5" ht="26.25" customHeight="1" x14ac:dyDescent="0.25">
      <c r="A97" s="20" t="s">
        <v>184</v>
      </c>
      <c r="B97" s="22" t="s">
        <v>110</v>
      </c>
      <c r="C97" s="29">
        <v>13263000</v>
      </c>
      <c r="D97" s="29">
        <v>6631500</v>
      </c>
      <c r="E97" s="32">
        <f t="shared" si="1"/>
        <v>0.5</v>
      </c>
    </row>
    <row r="98" spans="1:5" ht="27" hidden="1" customHeight="1" x14ac:dyDescent="0.25">
      <c r="A98" s="20" t="s">
        <v>183</v>
      </c>
      <c r="B98" s="24" t="s">
        <v>153</v>
      </c>
      <c r="C98" s="29"/>
      <c r="D98" s="29"/>
      <c r="E98" s="32" t="e">
        <f t="shared" si="1"/>
        <v>#DIV/0!</v>
      </c>
    </row>
    <row r="99" spans="1:5" ht="27" hidden="1" customHeight="1" x14ac:dyDescent="0.25">
      <c r="A99" s="20" t="s">
        <v>182</v>
      </c>
      <c r="B99" s="24" t="s">
        <v>158</v>
      </c>
      <c r="C99" s="29"/>
      <c r="D99" s="29"/>
      <c r="E99" s="32" t="e">
        <f t="shared" si="1"/>
        <v>#DIV/0!</v>
      </c>
    </row>
    <row r="100" spans="1:5" ht="99" customHeight="1" x14ac:dyDescent="0.25">
      <c r="A100" s="20"/>
      <c r="B100" s="24" t="s">
        <v>247</v>
      </c>
      <c r="C100" s="29"/>
      <c r="D100" s="29">
        <v>71960</v>
      </c>
      <c r="E100" s="32"/>
    </row>
    <row r="101" spans="1:5" ht="31.5" customHeight="1" x14ac:dyDescent="0.25">
      <c r="A101" s="20" t="s">
        <v>181</v>
      </c>
      <c r="B101" s="24" t="s">
        <v>111</v>
      </c>
      <c r="C101" s="29">
        <f>C104+C106+C108+C110+C112+C120</f>
        <v>29870450.670000002</v>
      </c>
      <c r="D101" s="29">
        <f>D104+D106+D108+D110+D112+D120</f>
        <v>7955686.0899999999</v>
      </c>
      <c r="E101" s="32">
        <f t="shared" si="1"/>
        <v>0.26633967387677177</v>
      </c>
    </row>
    <row r="102" spans="1:5" ht="0.75" customHeight="1" x14ac:dyDescent="0.25">
      <c r="A102" s="27" t="s">
        <v>180</v>
      </c>
      <c r="B102" s="25" t="s">
        <v>145</v>
      </c>
      <c r="C102" s="29"/>
      <c r="D102" s="29"/>
      <c r="E102" s="32" t="e">
        <f t="shared" si="1"/>
        <v>#DIV/0!</v>
      </c>
    </row>
    <row r="103" spans="1:5" ht="33.75" hidden="1" customHeight="1" x14ac:dyDescent="0.25">
      <c r="A103" s="27" t="s">
        <v>179</v>
      </c>
      <c r="B103" s="25" t="s">
        <v>146</v>
      </c>
      <c r="C103" s="29"/>
      <c r="D103" s="29"/>
      <c r="E103" s="32" t="e">
        <f t="shared" si="1"/>
        <v>#DIV/0!</v>
      </c>
    </row>
    <row r="104" spans="1:5" ht="92.25" customHeight="1" x14ac:dyDescent="0.25">
      <c r="A104" s="20" t="s">
        <v>178</v>
      </c>
      <c r="B104" s="22" t="s">
        <v>137</v>
      </c>
      <c r="C104" s="29">
        <v>14676914</v>
      </c>
      <c r="D104" s="29">
        <v>5509429</v>
      </c>
      <c r="E104" s="32">
        <f t="shared" si="1"/>
        <v>0.37538061475321038</v>
      </c>
    </row>
    <row r="105" spans="1:5" ht="93.75" customHeight="1" x14ac:dyDescent="0.25">
      <c r="A105" s="20" t="s">
        <v>177</v>
      </c>
      <c r="B105" s="22" t="s">
        <v>112</v>
      </c>
      <c r="C105" s="29">
        <v>14676914</v>
      </c>
      <c r="D105" s="29">
        <v>5509429</v>
      </c>
      <c r="E105" s="32">
        <f t="shared" si="1"/>
        <v>0.37538061475321038</v>
      </c>
    </row>
    <row r="106" spans="1:5" ht="93.75" customHeight="1" x14ac:dyDescent="0.25">
      <c r="A106" s="20"/>
      <c r="B106" s="22" t="s">
        <v>248</v>
      </c>
      <c r="C106" s="29">
        <v>3010202</v>
      </c>
      <c r="D106" s="29"/>
      <c r="E106" s="32"/>
    </row>
    <row r="107" spans="1:5" ht="93.75" customHeight="1" x14ac:dyDescent="0.25">
      <c r="A107" s="20"/>
      <c r="B107" s="22" t="s">
        <v>249</v>
      </c>
      <c r="C107" s="29">
        <v>3010202</v>
      </c>
      <c r="D107" s="29"/>
      <c r="E107" s="32"/>
    </row>
    <row r="108" spans="1:5" ht="93.75" customHeight="1" x14ac:dyDescent="0.25">
      <c r="A108" s="20" t="s">
        <v>176</v>
      </c>
      <c r="B108" s="22" t="s">
        <v>164</v>
      </c>
      <c r="C108" s="29">
        <v>833701</v>
      </c>
      <c r="D108" s="29"/>
      <c r="E108" s="32">
        <f t="shared" si="1"/>
        <v>0</v>
      </c>
    </row>
    <row r="109" spans="1:5" ht="93.75" customHeight="1" x14ac:dyDescent="0.25">
      <c r="A109" s="20" t="s">
        <v>171</v>
      </c>
      <c r="B109" s="22" t="s">
        <v>165</v>
      </c>
      <c r="C109" s="29">
        <v>833701</v>
      </c>
      <c r="D109" s="29"/>
      <c r="E109" s="32">
        <f t="shared" si="1"/>
        <v>0</v>
      </c>
    </row>
    <row r="110" spans="1:5" ht="93.75" customHeight="1" x14ac:dyDescent="0.25">
      <c r="A110" s="20" t="s">
        <v>170</v>
      </c>
      <c r="B110" s="22" t="s">
        <v>210</v>
      </c>
      <c r="C110" s="29">
        <v>420000</v>
      </c>
      <c r="D110" s="29">
        <v>420000</v>
      </c>
      <c r="E110" s="32">
        <f t="shared" si="1"/>
        <v>1</v>
      </c>
    </row>
    <row r="111" spans="1:5" ht="93.75" customHeight="1" x14ac:dyDescent="0.25">
      <c r="A111" s="20" t="s">
        <v>209</v>
      </c>
      <c r="B111" s="22" t="s">
        <v>211</v>
      </c>
      <c r="C111" s="29">
        <v>420000</v>
      </c>
      <c r="D111" s="29">
        <v>420000</v>
      </c>
      <c r="E111" s="32">
        <f t="shared" si="1"/>
        <v>1</v>
      </c>
    </row>
    <row r="112" spans="1:5" ht="93.75" customHeight="1" x14ac:dyDescent="0.25">
      <c r="A112" s="20" t="s">
        <v>188</v>
      </c>
      <c r="B112" s="22" t="s">
        <v>212</v>
      </c>
      <c r="C112" s="29">
        <v>74592</v>
      </c>
      <c r="D112" s="29">
        <v>74592</v>
      </c>
      <c r="E112" s="32">
        <f t="shared" si="1"/>
        <v>1</v>
      </c>
    </row>
    <row r="113" spans="1:5" ht="93.75" customHeight="1" x14ac:dyDescent="0.25">
      <c r="A113" s="20" t="s">
        <v>189</v>
      </c>
      <c r="B113" s="22" t="s">
        <v>213</v>
      </c>
      <c r="C113" s="29">
        <v>74592</v>
      </c>
      <c r="D113" s="29">
        <v>74592</v>
      </c>
      <c r="E113" s="32">
        <f t="shared" si="1"/>
        <v>1</v>
      </c>
    </row>
    <row r="114" spans="1:5" ht="0.75" customHeight="1" x14ac:dyDescent="0.25">
      <c r="A114" s="20" t="s">
        <v>172</v>
      </c>
      <c r="B114" s="22" t="s">
        <v>162</v>
      </c>
      <c r="C114" s="29"/>
      <c r="D114" s="29"/>
      <c r="E114" s="32" t="e">
        <f t="shared" si="1"/>
        <v>#DIV/0!</v>
      </c>
    </row>
    <row r="115" spans="1:5" ht="93.75" hidden="1" customHeight="1" x14ac:dyDescent="0.25">
      <c r="A115" s="20" t="s">
        <v>173</v>
      </c>
      <c r="B115" s="22" t="s">
        <v>163</v>
      </c>
      <c r="C115" s="29"/>
      <c r="D115" s="29"/>
      <c r="E115" s="32" t="e">
        <f t="shared" si="1"/>
        <v>#DIV/0!</v>
      </c>
    </row>
    <row r="116" spans="1:5" ht="47.25" hidden="1" x14ac:dyDescent="0.25">
      <c r="A116" s="20" t="s">
        <v>174</v>
      </c>
      <c r="B116" s="22" t="s">
        <v>147</v>
      </c>
      <c r="C116" s="29"/>
      <c r="D116" s="29"/>
      <c r="E116" s="32" t="e">
        <f t="shared" si="1"/>
        <v>#DIV/0!</v>
      </c>
    </row>
    <row r="117" spans="1:5" ht="46.5" hidden="1" customHeight="1" x14ac:dyDescent="0.25">
      <c r="A117" s="20" t="s">
        <v>175</v>
      </c>
      <c r="B117" s="22" t="s">
        <v>147</v>
      </c>
      <c r="C117" s="29"/>
      <c r="D117" s="29"/>
      <c r="E117" s="32" t="e">
        <f t="shared" si="1"/>
        <v>#DIV/0!</v>
      </c>
    </row>
    <row r="118" spans="1:5" ht="46.5" hidden="1" customHeight="1" x14ac:dyDescent="0.25">
      <c r="A118" s="20" t="s">
        <v>188</v>
      </c>
      <c r="B118" s="22" t="s">
        <v>154</v>
      </c>
      <c r="C118" s="29"/>
      <c r="D118" s="29"/>
      <c r="E118" s="32" t="e">
        <f t="shared" si="1"/>
        <v>#DIV/0!</v>
      </c>
    </row>
    <row r="119" spans="1:5" ht="46.5" hidden="1" customHeight="1" x14ac:dyDescent="0.25">
      <c r="A119" s="20" t="s">
        <v>189</v>
      </c>
      <c r="B119" s="22" t="s">
        <v>166</v>
      </c>
      <c r="C119" s="29"/>
      <c r="D119" s="29"/>
      <c r="E119" s="32" t="e">
        <f t="shared" si="1"/>
        <v>#DIV/0!</v>
      </c>
    </row>
    <row r="120" spans="1:5" ht="15" customHeight="1" x14ac:dyDescent="0.25">
      <c r="A120" s="20" t="s">
        <v>190</v>
      </c>
      <c r="B120" s="22" t="s">
        <v>113</v>
      </c>
      <c r="C120" s="29">
        <v>10855041.67</v>
      </c>
      <c r="D120" s="29">
        <v>1951665.09</v>
      </c>
      <c r="E120" s="32">
        <f t="shared" si="1"/>
        <v>0.17979342220249625</v>
      </c>
    </row>
    <row r="121" spans="1:5" ht="15" customHeight="1" x14ac:dyDescent="0.25">
      <c r="A121" s="20" t="s">
        <v>191</v>
      </c>
      <c r="B121" s="22" t="s">
        <v>114</v>
      </c>
      <c r="C121" s="29">
        <v>10855041.67</v>
      </c>
      <c r="D121" s="29">
        <v>1951665.09</v>
      </c>
      <c r="E121" s="32">
        <f t="shared" si="1"/>
        <v>0.17979342220249625</v>
      </c>
    </row>
    <row r="122" spans="1:5" ht="34.5" customHeight="1" x14ac:dyDescent="0.25">
      <c r="A122" s="20" t="s">
        <v>192</v>
      </c>
      <c r="B122" s="22" t="s">
        <v>115</v>
      </c>
      <c r="C122" s="29">
        <f>C123+C125+C127+C129+C132+C133+C135</f>
        <v>75323702.810000002</v>
      </c>
      <c r="D122" s="29">
        <f>D123+D125+D127+D129+D132+D133+D135</f>
        <v>33564075.549999997</v>
      </c>
      <c r="E122" s="32">
        <f t="shared" si="1"/>
        <v>0.44559779057415133</v>
      </c>
    </row>
    <row r="123" spans="1:5" ht="45" customHeight="1" x14ac:dyDescent="0.25">
      <c r="A123" s="20" t="s">
        <v>193</v>
      </c>
      <c r="B123" s="22" t="s">
        <v>120</v>
      </c>
      <c r="C123" s="29">
        <v>71390515.549999997</v>
      </c>
      <c r="D123" s="29">
        <v>33311472.52</v>
      </c>
      <c r="E123" s="32">
        <f t="shared" si="1"/>
        <v>0.46660921641152092</v>
      </c>
    </row>
    <row r="124" spans="1:5" ht="45" customHeight="1" x14ac:dyDescent="0.25">
      <c r="A124" s="20" t="s">
        <v>194</v>
      </c>
      <c r="B124" s="22" t="s">
        <v>121</v>
      </c>
      <c r="C124" s="29">
        <v>71390515.549999997</v>
      </c>
      <c r="D124" s="29"/>
      <c r="E124" s="32">
        <f t="shared" si="1"/>
        <v>0</v>
      </c>
    </row>
    <row r="125" spans="1:5" ht="78" customHeight="1" x14ac:dyDescent="0.25">
      <c r="A125" s="20" t="s">
        <v>195</v>
      </c>
      <c r="B125" s="22" t="s">
        <v>122</v>
      </c>
      <c r="C125" s="29">
        <v>406674</v>
      </c>
      <c r="D125" s="29">
        <v>53145.8</v>
      </c>
      <c r="E125" s="32">
        <f t="shared" si="1"/>
        <v>0.13068403684523722</v>
      </c>
    </row>
    <row r="126" spans="1:5" ht="76.5" customHeight="1" x14ac:dyDescent="0.25">
      <c r="A126" s="20" t="s">
        <v>196</v>
      </c>
      <c r="B126" s="22" t="s">
        <v>123</v>
      </c>
      <c r="C126" s="29">
        <v>406674</v>
      </c>
      <c r="D126" s="29">
        <v>53145.8</v>
      </c>
      <c r="E126" s="32">
        <f t="shared" si="1"/>
        <v>0.13068403684523722</v>
      </c>
    </row>
    <row r="127" spans="1:5" ht="73.5" customHeight="1" x14ac:dyDescent="0.25">
      <c r="A127" s="20" t="s">
        <v>197</v>
      </c>
      <c r="B127" s="22" t="s">
        <v>124</v>
      </c>
      <c r="C127" s="29">
        <v>3010788</v>
      </c>
      <c r="D127" s="29"/>
      <c r="E127" s="32">
        <f t="shared" si="1"/>
        <v>0</v>
      </c>
    </row>
    <row r="128" spans="1:5" ht="75" customHeight="1" x14ac:dyDescent="0.25">
      <c r="A128" s="20" t="s">
        <v>198</v>
      </c>
      <c r="B128" s="22" t="s">
        <v>125</v>
      </c>
      <c r="C128" s="29">
        <v>3010788</v>
      </c>
      <c r="D128" s="29"/>
      <c r="E128" s="32">
        <f t="shared" si="1"/>
        <v>0</v>
      </c>
    </row>
    <row r="129" spans="1:5" ht="46.5" customHeight="1" x14ac:dyDescent="0.25">
      <c r="A129" s="20" t="s">
        <v>199</v>
      </c>
      <c r="B129" s="22" t="s">
        <v>116</v>
      </c>
      <c r="C129" s="29">
        <v>363955</v>
      </c>
      <c r="D129" s="29">
        <v>181977.5</v>
      </c>
      <c r="E129" s="32">
        <f t="shared" si="1"/>
        <v>0.5</v>
      </c>
    </row>
    <row r="130" spans="1:5" ht="49.5" customHeight="1" x14ac:dyDescent="0.25">
      <c r="A130" s="20" t="s">
        <v>200</v>
      </c>
      <c r="B130" s="22" t="s">
        <v>117</v>
      </c>
      <c r="C130" s="29">
        <v>363955</v>
      </c>
      <c r="D130" s="29">
        <v>181977.5</v>
      </c>
      <c r="E130" s="32">
        <f t="shared" si="1"/>
        <v>0.5</v>
      </c>
    </row>
    <row r="131" spans="1:5" ht="63.75" customHeight="1" x14ac:dyDescent="0.25">
      <c r="A131" s="20" t="s">
        <v>214</v>
      </c>
      <c r="B131" s="22" t="s">
        <v>215</v>
      </c>
      <c r="C131" s="29">
        <v>5640</v>
      </c>
      <c r="D131" s="29"/>
      <c r="E131" s="32">
        <f t="shared" si="1"/>
        <v>0</v>
      </c>
    </row>
    <row r="132" spans="1:5" ht="72" customHeight="1" x14ac:dyDescent="0.25">
      <c r="A132" s="20" t="s">
        <v>214</v>
      </c>
      <c r="B132" s="22" t="s">
        <v>216</v>
      </c>
      <c r="C132" s="29">
        <v>5640</v>
      </c>
      <c r="D132" s="29"/>
      <c r="E132" s="32">
        <f t="shared" si="1"/>
        <v>0</v>
      </c>
    </row>
    <row r="133" spans="1:5" ht="51.75" customHeight="1" x14ac:dyDescent="0.25">
      <c r="A133" s="20" t="s">
        <v>201</v>
      </c>
      <c r="B133" s="22" t="s">
        <v>118</v>
      </c>
      <c r="C133" s="29">
        <v>36008.26</v>
      </c>
      <c r="D133" s="29">
        <v>17479.73</v>
      </c>
      <c r="E133" s="32">
        <f t="shared" si="1"/>
        <v>0.48543667480739139</v>
      </c>
    </row>
    <row r="134" spans="1:5" ht="65.25" customHeight="1" x14ac:dyDescent="0.25">
      <c r="A134" s="20" t="s">
        <v>202</v>
      </c>
      <c r="B134" s="22" t="s">
        <v>119</v>
      </c>
      <c r="C134" s="29">
        <v>36008.26</v>
      </c>
      <c r="D134" s="29">
        <v>17479.73</v>
      </c>
      <c r="E134" s="32">
        <f t="shared" si="1"/>
        <v>0.48543667480739139</v>
      </c>
    </row>
    <row r="135" spans="1:5" ht="65.25" customHeight="1" x14ac:dyDescent="0.25">
      <c r="A135" s="20"/>
      <c r="B135" s="22" t="s">
        <v>250</v>
      </c>
      <c r="C135" s="29">
        <v>110122</v>
      </c>
      <c r="D135" s="29"/>
      <c r="E135" s="32"/>
    </row>
    <row r="136" spans="1:5" ht="65.25" customHeight="1" x14ac:dyDescent="0.25">
      <c r="A136" s="20"/>
      <c r="B136" s="22" t="s">
        <v>251</v>
      </c>
      <c r="C136" s="29">
        <v>110122</v>
      </c>
      <c r="D136" s="29"/>
      <c r="E136" s="32"/>
    </row>
    <row r="137" spans="1:5" ht="30" customHeight="1" x14ac:dyDescent="0.25">
      <c r="A137" s="20" t="s">
        <v>203</v>
      </c>
      <c r="B137" s="22" t="s">
        <v>126</v>
      </c>
      <c r="C137" s="29">
        <f>C138+C140</f>
        <v>3725347</v>
      </c>
      <c r="D137" s="29">
        <f>D138+D140</f>
        <v>1569657.28</v>
      </c>
      <c r="E137" s="32">
        <f t="shared" si="1"/>
        <v>0.42134525454944199</v>
      </c>
    </row>
    <row r="138" spans="1:5" ht="62.25" customHeight="1" x14ac:dyDescent="0.25">
      <c r="A138" s="20" t="s">
        <v>204</v>
      </c>
      <c r="B138" s="22" t="s">
        <v>127</v>
      </c>
      <c r="C138" s="29">
        <v>3523150</v>
      </c>
      <c r="D138" s="29">
        <f>D139</f>
        <v>1485727.59</v>
      </c>
      <c r="E138" s="32">
        <f t="shared" si="1"/>
        <v>0.42170432425528293</v>
      </c>
    </row>
    <row r="139" spans="1:5" ht="75" customHeight="1" x14ac:dyDescent="0.25">
      <c r="A139" s="28" t="s">
        <v>205</v>
      </c>
      <c r="B139" s="22" t="s">
        <v>128</v>
      </c>
      <c r="C139" s="29">
        <v>3523150</v>
      </c>
      <c r="D139" s="29">
        <v>1485727.59</v>
      </c>
      <c r="E139" s="32">
        <f t="shared" si="1"/>
        <v>0.42170432425528293</v>
      </c>
    </row>
    <row r="140" spans="1:5" ht="31.5" customHeight="1" x14ac:dyDescent="0.25">
      <c r="A140" s="26" t="s">
        <v>206</v>
      </c>
      <c r="B140" s="22" t="s">
        <v>129</v>
      </c>
      <c r="C140" s="29">
        <v>202197</v>
      </c>
      <c r="D140" s="29">
        <v>83929.69</v>
      </c>
      <c r="E140" s="32">
        <f t="shared" si="1"/>
        <v>0.41508870062364922</v>
      </c>
    </row>
    <row r="141" spans="1:5" ht="30.75" customHeight="1" x14ac:dyDescent="0.25">
      <c r="A141" s="26" t="s">
        <v>207</v>
      </c>
      <c r="B141" s="22" t="s">
        <v>130</v>
      </c>
      <c r="C141" s="29">
        <v>202197</v>
      </c>
      <c r="D141" s="29">
        <v>83929.69</v>
      </c>
      <c r="E141" s="32">
        <f t="shared" si="1"/>
        <v>0.41508870062364922</v>
      </c>
    </row>
    <row r="142" spans="1:5" ht="45.75" hidden="1" customHeight="1" x14ac:dyDescent="0.25">
      <c r="A142" s="20" t="s">
        <v>132</v>
      </c>
      <c r="B142" s="22" t="s">
        <v>131</v>
      </c>
      <c r="C142" s="29"/>
      <c r="D142" s="29"/>
      <c r="E142" s="32" t="e">
        <f t="shared" si="1"/>
        <v>#DIV/0!</v>
      </c>
    </row>
    <row r="143" spans="1:5" ht="45.75" hidden="1" customHeight="1" x14ac:dyDescent="0.25">
      <c r="A143" s="20" t="s">
        <v>149</v>
      </c>
      <c r="B143" s="22" t="s">
        <v>133</v>
      </c>
      <c r="C143" s="29"/>
      <c r="D143" s="29"/>
      <c r="E143" s="32" t="e">
        <f t="shared" si="1"/>
        <v>#DIV/0!</v>
      </c>
    </row>
    <row r="144" spans="1:5" ht="45" hidden="1" customHeight="1" x14ac:dyDescent="0.25">
      <c r="A144" s="20" t="s">
        <v>208</v>
      </c>
      <c r="B144" s="22" t="s">
        <v>133</v>
      </c>
      <c r="C144" s="29"/>
      <c r="D144" s="29"/>
      <c r="E144" s="32" t="e">
        <f t="shared" si="1"/>
        <v>#DIV/0!</v>
      </c>
    </row>
    <row r="145" spans="1:5" ht="15.75" hidden="1" customHeight="1" x14ac:dyDescent="0.25">
      <c r="A145" s="21"/>
      <c r="B145" s="23"/>
      <c r="C145" s="30"/>
      <c r="D145" s="30"/>
      <c r="E145" s="32" t="e">
        <f t="shared" si="1"/>
        <v>#DIV/0!</v>
      </c>
    </row>
    <row r="146" spans="1:5" ht="15.75" x14ac:dyDescent="0.25">
      <c r="A146" s="41" t="s">
        <v>138</v>
      </c>
      <c r="B146" s="41"/>
      <c r="C146" s="37">
        <f>C13+C91</f>
        <v>183348909.48000002</v>
      </c>
      <c r="D146" s="37">
        <f>D13+D91</f>
        <v>80161488.469999999</v>
      </c>
      <c r="E146" s="38">
        <f t="shared" si="1"/>
        <v>0.43720733707851223</v>
      </c>
    </row>
    <row r="147" spans="1:5" ht="15.75" x14ac:dyDescent="0.25">
      <c r="A147" s="16"/>
      <c r="B147" s="16"/>
      <c r="C147" s="16"/>
      <c r="D147" s="16"/>
      <c r="E147" s="16"/>
    </row>
    <row r="148" spans="1:5" ht="15.75" x14ac:dyDescent="0.25">
      <c r="A148" s="16"/>
      <c r="B148" s="16"/>
      <c r="C148" s="16"/>
      <c r="D148" s="16"/>
      <c r="E148" s="16"/>
    </row>
  </sheetData>
  <mergeCells count="11">
    <mergeCell ref="C2:E2"/>
    <mergeCell ref="C4:E4"/>
    <mergeCell ref="C5:E5"/>
    <mergeCell ref="A8:E8"/>
    <mergeCell ref="A1:B2"/>
    <mergeCell ref="D3:E3"/>
    <mergeCell ref="B10:B11"/>
    <mergeCell ref="A10:A11"/>
    <mergeCell ref="E10:E11"/>
    <mergeCell ref="D10:D11"/>
    <mergeCell ref="C10:C11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2020-07-20T11:16:40Z</cp:lastPrinted>
  <dcterms:created xsi:type="dcterms:W3CDTF">2016-07-05T13:04:41Z</dcterms:created>
  <dcterms:modified xsi:type="dcterms:W3CDTF">2020-08-03T09:40:05Z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