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доходы'!$A$4:$K$57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доходы'!$A$1:$K$57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E48" i="5" l="1"/>
  <c r="E49" i="5"/>
  <c r="E50" i="5"/>
  <c r="E51" i="5"/>
  <c r="E52" i="5"/>
  <c r="E53" i="5"/>
  <c r="E54" i="5"/>
  <c r="E55" i="5"/>
  <c r="E56" i="5"/>
  <c r="C46" i="5" l="1"/>
  <c r="D54" i="5" l="1"/>
  <c r="D51" i="5"/>
  <c r="E47" i="5"/>
  <c r="D13" i="5" l="1"/>
  <c r="C18" i="5"/>
  <c r="E29" i="5"/>
  <c r="E30" i="5"/>
  <c r="D28" i="5"/>
  <c r="E28" i="5" s="1"/>
  <c r="E16" i="5" l="1"/>
  <c r="E17" i="5"/>
  <c r="E14" i="5"/>
  <c r="E15" i="5"/>
  <c r="C13" i="5"/>
  <c r="C12" i="5" s="1"/>
  <c r="E12" i="5" s="1"/>
  <c r="D7" i="5"/>
  <c r="D6" i="5" s="1"/>
  <c r="E13" i="5" l="1"/>
  <c r="E11" i="5"/>
  <c r="E10" i="5"/>
  <c r="E9" i="5"/>
  <c r="D35" i="5"/>
  <c r="E39" i="5" l="1"/>
  <c r="E38" i="5"/>
  <c r="E42" i="5"/>
  <c r="E43" i="5"/>
  <c r="E44" i="5"/>
  <c r="E45" i="5"/>
  <c r="D18" i="5"/>
  <c r="D5" i="5" s="1"/>
  <c r="E25" i="5"/>
  <c r="E26" i="5"/>
  <c r="E27" i="5"/>
  <c r="E24" i="5"/>
  <c r="E23" i="5"/>
  <c r="E22" i="5"/>
  <c r="E21" i="5"/>
  <c r="E20" i="5"/>
  <c r="E8" i="5"/>
  <c r="D46" i="5" l="1"/>
  <c r="E41" i="5" l="1"/>
  <c r="E40" i="5"/>
  <c r="E37" i="5"/>
  <c r="E36" i="5"/>
  <c r="E35" i="5"/>
  <c r="E34" i="5"/>
  <c r="E33" i="5"/>
  <c r="E32" i="5"/>
  <c r="E31" i="5"/>
  <c r="E19" i="5"/>
  <c r="E18" i="5"/>
  <c r="E7" i="5"/>
  <c r="E6" i="5"/>
  <c r="K46" i="5" l="1"/>
  <c r="I57" i="5"/>
  <c r="F57" i="5"/>
  <c r="K54" i="5" l="1"/>
  <c r="H54" i="5"/>
  <c r="K57" i="5" l="1"/>
  <c r="G57" i="5"/>
  <c r="E5" i="5" l="1"/>
  <c r="D57" i="5"/>
  <c r="E57" i="5" s="1"/>
  <c r="H46" i="5"/>
  <c r="H57" i="5" s="1"/>
  <c r="E46" i="5" l="1"/>
  <c r="C57" i="5"/>
  <c r="J57" i="5" l="1"/>
  <c r="F69" i="4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<sst xmlns="http://schemas.openxmlformats.org/spreadsheetml/2006/main" count="675" uniqueCount="433">
  <si>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</si>
  <si>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</si>
  <si>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</si>
  <si>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</si>
  <si>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</si>
  <si>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</si>
  <si>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</si>
  <si>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</si>
  <si>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</si>
  <si>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</si>
  <si>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</si>
  <si>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</si>
  <si>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</si>
  <si>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</si>
  <si>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</si>
  <si>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</si>
  <si>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</si>
  <si>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</si>
  <si>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</si>
  <si>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</si>
  <si>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</si>
  <si>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</si>
  <si>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</si>
  <si>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</si>
  <si>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</si>
  <si>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</si>
  <si>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</si>
  <si>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</si>
  <si>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</si>
  <si>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</si>
  <si>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</si>
  <si>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</si>
  <si>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</si>
  <si>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</si>
  <si>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</si>
  <si>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</si>
  <si>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</si>
  <si>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</si>
  <si>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</si>
  <si>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</si>
  <si>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</si>
  <si>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</si>
  <si>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</si>
  <si>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</si>
  <si>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</si>
  <si>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</si>
  <si>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</si>
  <si>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</si>
  <si>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</si>
  <si>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</si>
  <si>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</si>
  <si>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</si>
  <si>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</si>
  <si>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</si>
  <si>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</si>
  <si>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</si>
  <si>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</si>
  <si>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</si>
  <si>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</si>
  <si>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</si>
  <si>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</si>
  <si>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</si>
  <si>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</si>
  <si>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</si>
  <si>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</si>
  <si>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</si>
  <si>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</si>
  <si>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</si>
  <si>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</si>
  <si>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</si>
  <si>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</si>
  <si>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</si>
  <si>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</si>
  <si>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</si>
  <si>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</si>
  <si>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</si>
  <si>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</si>
  <si>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</si>
  <si>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</si>
  <si>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</si>
  <si>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</si>
  <si>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</si>
  <si>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</si>
  <si>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</si>
  <si>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</si>
  <si>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</si>
  <si>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</si>
  <si>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</si>
  <si>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</si>
  <si>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</si>
  <si>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</si>
  <si>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</si>
  <si>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</si>
  <si>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</si>
  <si>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</si>
  <si>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</si>
  <si>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</si>
  <si>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</si>
  <si>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</si>
  <si>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</si>
  <si>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</si>
  <si>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</si>
  <si>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</si>
  <si>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</si>
  <si>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</si>
  <si>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</si>
  <si>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</si>
  <si>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</si>
  <si>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</si>
  <si>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</si>
  <si>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</si>
  <si>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</si>
  <si>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</si>
  <si>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</si>
  <si>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</si>
  <si>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</si>
  <si>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</si>
  <si>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</si>
  <si>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</si>
  <si>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</si>
  <si>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</si>
  <si>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</si>
  <si>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</si>
  <si>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</si>
  <si>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</si>
  <si>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</si>
  <si>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</si>
  <si>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</si>
  <si>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</si>
  <si>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</si>
  <si>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</si>
  <si>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</si>
  <si>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</si>
  <si>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</si>
  <si>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</si>
  <si>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</si>
  <si>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</si>
  <si>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</si>
  <si>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</si>
  <si>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</si>
  <si>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</si>
  <si>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</si>
  <si>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</si>
  <si>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</si>
  <si>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</si>
  <si>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</si>
  <si>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</si>
  <si>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</si>
  <si>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</si>
  <si>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</si>
  <si>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</si>
  <si>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</si>
  <si>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</si>
  <si>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</si>
  <si>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</si>
  <si>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</si>
  <si>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</si>
  <si>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</si>
  <si>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</si>
  <si>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</si>
  <si>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</si>
  <si>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</si>
  <si>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</si>
  <si>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</si>
  <si>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</si>
  <si>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</si>
  <si>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</si>
  <si>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</si>
  <si>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</si>
  <si>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</si>
  <si>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</si>
  <si>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</si>
  <si>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</si>
  <si>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</si>
  <si>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</si>
  <si>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</si>
  <si>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</si>
  <si>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</si>
  <si>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</si>
  <si>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</si>
  <si>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</si>
  <si>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</si>
  <si>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</si>
  <si>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</si>
  <si>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</si>
  <si>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</si>
  <si>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</si>
  <si>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</si>
  <si>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</si>
  <si>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</si>
  <si>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</si>
  <si>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</si>
  <si>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</si>
  <si>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</si>
  <si>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</si>
  <si>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</si>
  <si>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</si>
  <si>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</si>
  <si>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</si>
  <si>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</si>
  <si>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</si>
  <si>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</si>
  <si>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</si>
  <si>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</si>
  <si>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</si>
  <si>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</si>
  <si>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</si>
  <si>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</si>
  <si>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</si>
  <si>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</si>
  <si>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</si>
  <si>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</si>
  <si>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</si>
  <si>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</si>
  <si>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</si>
  <si>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</si>
  <si>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</si>
  <si>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</si>
  <si>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</si>
  <si>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</si>
  <si>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</si>
  <si>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</si>
  <si>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</si>
  <si>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</si>
  <si>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</si>
  <si>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</si>
  <si>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</si>
  <si>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</si>
  <si>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</si>
  <si>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</si>
  <si>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</si>
  <si>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</si>
  <si>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</si>
  <si>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</si>
  <si>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</si>
  <si>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</si>
  <si>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</si>
  <si>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</si>
  <si>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</si>
  <si>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</si>
  <si>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</si>
  <si>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</si>
  <si>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</si>
  <si>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</si>
  <si>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</si>
  <si>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</si>
  <si>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</si>
  <si>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</si>
  <si>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</si>
  <si>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</si>
  <si>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</si>
  <si>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</si>
  <si>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</si>
  <si>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</si>
  <si>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</si>
  <si>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</si>
  <si>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</si>
  <si>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</si>
  <si>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</si>
  <si>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</si>
  <si>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</si>
  <si>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</si>
  <si>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</si>
  <si>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</si>
  <si>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</si>
  <si>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</si>
  <si>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</si>
  <si>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</si>
  <si>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</si>
  <si>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</si>
  <si>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</si>
  <si>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</si>
  <si>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</si>
  <si>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</si>
  <si>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</si>
  <si>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</si>
  <si>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</si>
  <si>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</si>
  <si>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</si>
  <si>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</si>
  <si>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</si>
  <si>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</si>
  <si>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</si>
  <si>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</si>
  <si>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</si>
  <si>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</si>
  <si>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</si>
  <si>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</si>
  <si>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</si>
  <si>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</si>
  <si>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</si>
  <si>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</si>
  <si>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</si>
  <si>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</si>
  <si>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</si>
  <si>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</si>
  <si>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</si>
  <si>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</si>
  <si>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</si>
  <si>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</si>
  <si>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</si>
  <si>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</si>
  <si>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</si>
  <si>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</si>
  <si>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</si>
  <si>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</si>
  <si>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</si>
  <si>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</si>
  <si>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</si>
  <si>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</si>
  <si>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</si>
  <si>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</si>
  <si>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</si>
  <si>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</si>
  <si>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</si>
  <si>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</si>
  <si>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</si>
  <si>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</si>
  <si>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</si>
  <si>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</si>
  <si>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</si>
  <si>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</si>
  <si>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</si>
  <si>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</si>
  <si>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</si>
  <si>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2020 год</t>
  </si>
  <si>
    <t>Сумма на 2021 год</t>
  </si>
  <si>
    <t>Сумма на 2020 год с учетом изменений</t>
  </si>
  <si>
    <t>Сумма на 2021 год с учетом изменений</t>
  </si>
  <si>
    <t>Сумма на 2022 год</t>
  </si>
  <si>
    <t>Сумма на 2022 год с учетом изменений</t>
  </si>
  <si>
    <t>Изменение на 2020 год (+/-)</t>
  </si>
  <si>
    <t>Изменение на 2021 год (+/-)</t>
  </si>
  <si>
    <t>Изменение на 2022 год (+/-)</t>
  </si>
  <si>
    <t>Анализ изменения доходов бюджета Жирятинского муниципального района Брянской области на 2020 - 2022 годы</t>
  </si>
  <si>
    <t>2 02 30000 00 0000 150</t>
  </si>
  <si>
    <t>Субвенции бюджетам бюджетной системы Российской Федерации</t>
  </si>
  <si>
    <t>000 2 02 40000 00 0000 150</t>
  </si>
  <si>
    <t>Иные межбюджетные трансферты</t>
  </si>
  <si>
    <t>2 02 10000 00 0000 150</t>
  </si>
  <si>
    <t xml:space="preserve">Дотации  бюджетам бюджетной системы Российской Федерации 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</si>
  <si>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</si>
  <si>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собстенности и муниципальной собственности</t>
  </si>
  <si>
    <t>Доходы от продажи земельных участков, государственная собстенность на которые не  разграничена</t>
  </si>
  <si>
    <t>Доходы от продажи земельных участков, государственная собстенность на которые не  разграничена и которые расположены в границах сельских поселений и межселенных территорий муниципальных районов</t>
  </si>
  <si>
    <t>1 16 0000 00 0000 000</t>
  </si>
  <si>
    <t>ШТРАФЫ, САНКЦИИ, ВОЗМЕЩЕНИЕ УЩЕРБА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</si>
  <si>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</si>
  <si>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</si>
  <si>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</si>
  <si>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</si>
  <si>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</si>
  <si>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</si>
  <si>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</si>
  <si>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</si>
  <si>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</si>
  <si>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</si>
  <si>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</si>
  <si>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</si>
  <si>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1 14 0000 00 0000 000</t>
  </si>
  <si>
    <t xml:space="preserve"> 1 14 0600 00 0000 430</t>
  </si>
  <si>
    <t xml:space="preserve"> 1 14 0601 00 0000 430</t>
  </si>
  <si>
    <t xml:space="preserve"> 1 14 06013 05 0000 430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</si>
  <si>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</si>
  <si>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</si>
  <si>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</si>
  <si>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</si>
  <si>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000 2 02 20000 00 0000 150</t>
  </si>
  <si>
    <t>Субсидии бюджетам бюджетной системы Российской Федерации (межбюджетные субсидии)</t>
  </si>
  <si>
    <t>НАЛОГИ НА ПРИБЫЛЬ, ДОХОДЫ</t>
  </si>
  <si>
    <t>101 00000 00 0000 000</t>
  </si>
  <si>
    <t>101 02000 01 0000 110</t>
  </si>
  <si>
    <t>Налог на дохоы физических лиц</t>
  </si>
  <si>
    <t>105 000000 00 0000 000</t>
  </si>
  <si>
    <t>НАЛОГИ НА СОВОКУПНЫЙ ДОХОД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</si>
  <si>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</si>
  <si>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</si>
  <si>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</si>
  <si>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</si>
  <si>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</si>
  <si>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</si>
  <si>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1 05 03010 01 0000 110</t>
  </si>
  <si>
    <t>Единый сельскохозяйственный налог</t>
  </si>
  <si>
    <t>1 05 04000 02 0000 110</t>
  </si>
  <si>
    <t>1 05 04020 02 0000 110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</si>
  <si>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</si>
  <si>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муниципальных районов</t>
  </si>
  <si>
    <t>1 08 00000 00 0000 000</t>
  </si>
  <si>
    <t>1 08 03000 01 0000 110</t>
  </si>
  <si>
    <t>1 08 03010 01 0000 110</t>
  </si>
  <si>
    <t>ГОСУДАРСТВЕННАЯ 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</si>
  <si>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</si>
  <si>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</si>
  <si>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1 1601330 00 0000 140</t>
  </si>
  <si>
    <t>1 1601333 01 0000 140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</si>
  <si>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</si>
  <si>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</si>
  <si>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1 16 01060 01 0000 140</t>
  </si>
  <si>
    <t>1 16 01063 01 0000 140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</si>
  <si>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</si>
  <si>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</si>
  <si>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</si>
  <si>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</si>
  <si>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</si>
  <si>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</si>
  <si>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</si>
  <si>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</si>
  <si>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</si>
  <si>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</si>
  <si>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</si>
  <si>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1 03 02231 01 0000 110</t>
  </si>
  <si>
    <t>1 03 02241 01 0000 110</t>
  </si>
  <si>
    <t>1 03 02251 01 0000 110</t>
  </si>
  <si>
    <t>1 03 02261 01 0000 110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</si>
  <si>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</si>
  <si>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</si>
  <si>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</si>
  <si>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</si>
  <si>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</si>
  <si>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1 12 00000 00 0000 000</t>
  </si>
  <si>
    <t>1 12 01000 01 0000 120</t>
  </si>
  <si>
    <t>1 12 01042 01 0000 120</t>
  </si>
  <si>
    <t>Плата за размещение твердых коммунальных отходов</t>
  </si>
  <si>
    <t>Плата за негативное воздействие на окружающую среду</t>
  </si>
  <si>
    <t>ПЛАТЕЖИ ПРИ ПОЛЬЗОВАНИИ ПРИРОДНЫМИ РЕСУРСАМИ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</si>
  <si>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</si>
  <si>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</si>
  <si>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</si>
  <si>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</si>
  <si>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>000 2 02 35118 00 0000 150</t>
  </si>
  <si>
    <t>000 2 02 35118 05 0000 150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</si>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</sst>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7" borderId="1" xfId="0" quotePrefix="1" applyNumberFormat="1" applyFont="1" applyFill="1" applyBorder="1" applyAlignment="1">
      <alignment horizontal="center" vertical="center" wrapText="1"/>
    </xf>
    <xf numFmtId="0" fontId="21" fillId="7" borderId="1" xfId="0" applyNumberFormat="1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21" fillId="0" borderId="1" xfId="0" applyFont="1" applyBorder="1" applyAlignment="1">
      <alignment horizontal="justify" vertical="center" wrapText="1"/>
    </xf>
    <xf numFmtId="0" fontId="21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tabSelected="1" view="pageBreakPreview" zoomScaleNormal="70" zoomScaleSheetLayoutView="100" workbookViewId="0">
      <pane ySplit="4" topLeftCell="A27" activePane="bottomLeft" state="frozen"/>
      <selection pane="bottomLeft" activeCell="D57" sqref="D57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1" ht="18.75" customHeight="1" x14ac:dyDescent="0.25">
      <c r="A1" s="64"/>
      <c r="B1" s="64"/>
      <c r="C1" s="86" t="s">
        <v>324</v>
      </c>
      <c r="D1" s="86"/>
      <c r="E1" s="86"/>
      <c r="F1" s="86"/>
      <c r="G1" s="86"/>
      <c r="H1" s="86"/>
      <c r="I1" s="86"/>
      <c r="J1" s="86"/>
      <c r="K1" s="86"/>
    </row>
    <row r="2" spans="1:11" ht="23.25" customHeight="1" x14ac:dyDescent="0.25">
      <c r="A2" s="85" t="s">
        <v>334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7.25" customHeight="1" x14ac:dyDescent="0.25">
      <c r="A3" s="84" t="s">
        <v>322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54.75" customHeight="1" x14ac:dyDescent="0.25">
      <c r="A4" s="67" t="s">
        <v>323</v>
      </c>
      <c r="B4" s="65" t="s">
        <v>317</v>
      </c>
      <c r="C4" s="66" t="s">
        <v>325</v>
      </c>
      <c r="D4" s="66" t="s">
        <v>331</v>
      </c>
      <c r="E4" s="66" t="s">
        <v>327</v>
      </c>
      <c r="F4" s="66" t="s">
        <v>326</v>
      </c>
      <c r="G4" s="66" t="s">
        <v>332</v>
      </c>
      <c r="H4" s="66" t="s">
        <v>328</v>
      </c>
      <c r="I4" s="66" t="s">
        <v>329</v>
      </c>
      <c r="J4" s="66" t="s">
        <v>333</v>
      </c>
      <c r="K4" s="66" t="s">
        <v>330</v>
      </c>
    </row>
    <row r="5" spans="1:11" ht="22.5" customHeight="1" x14ac:dyDescent="0.25">
      <c r="A5" s="68" t="s">
        <v>318</v>
      </c>
      <c r="B5" s="69" t="s">
        <v>319</v>
      </c>
      <c r="C5" s="80">
        <v>45354809</v>
      </c>
      <c r="D5" s="80">
        <f>D6+D12+D18+D25+D28+D31+D35</f>
        <v>2445450</v>
      </c>
      <c r="E5" s="80">
        <f t="shared" ref="E5:E45" si="0">C5+D5</f>
        <v>47800259</v>
      </c>
      <c r="F5" s="80">
        <v>47518086</v>
      </c>
      <c r="G5" s="80"/>
      <c r="H5" s="80">
        <v>47518086</v>
      </c>
      <c r="I5" s="80">
        <v>50575828</v>
      </c>
      <c r="J5" s="80"/>
      <c r="K5" s="80">
        <v>50575828</v>
      </c>
    </row>
    <row r="6" spans="1:11" s="61" customFormat="1" x14ac:dyDescent="0.25">
      <c r="A6" s="74" t="s">
        <v>370</v>
      </c>
      <c r="B6" s="73" t="s">
        <v>369</v>
      </c>
      <c r="C6" s="81">
        <v>33904200</v>
      </c>
      <c r="D6" s="81">
        <f>D7</f>
        <v>2628000</v>
      </c>
      <c r="E6" s="80">
        <f t="shared" si="0"/>
        <v>36532200</v>
      </c>
      <c r="F6" s="81"/>
      <c r="G6" s="81"/>
      <c r="H6" s="81"/>
      <c r="I6" s="81"/>
      <c r="J6" s="81"/>
      <c r="K6" s="81"/>
    </row>
    <row r="7" spans="1:11" s="61" customFormat="1" x14ac:dyDescent="0.25">
      <c r="A7" s="74" t="s">
        <v>371</v>
      </c>
      <c r="B7" s="73" t="s">
        <v>372</v>
      </c>
      <c r="C7" s="81">
        <v>33904200</v>
      </c>
      <c r="D7" s="81">
        <f>D8+D9+D10+D11</f>
        <v>2628000</v>
      </c>
      <c r="E7" s="80">
        <f t="shared" si="0"/>
        <v>36532200</v>
      </c>
      <c r="F7" s="81"/>
      <c r="G7" s="81"/>
      <c r="H7" s="81"/>
      <c r="I7" s="81"/>
      <c r="J7" s="81"/>
      <c r="K7" s="81"/>
    </row>
    <row r="8" spans="1:11" s="61" customFormat="1" ht="42.6" customHeight="1" x14ac:dyDescent="0.25">
      <c r="A8" s="74" t="s">
        <v>375</v>
      </c>
      <c r="B8" s="73" t="s">
        <v>376</v>
      </c>
      <c r="C8" s="81">
        <v>33327900</v>
      </c>
      <c r="D8" s="81">
        <v>3078600</v>
      </c>
      <c r="E8" s="80">
        <f t="shared" si="0"/>
        <v>36406500</v>
      </c>
      <c r="F8" s="81"/>
      <c r="G8" s="81"/>
      <c r="H8" s="81"/>
      <c r="I8" s="81"/>
      <c r="J8" s="81"/>
      <c r="K8" s="81"/>
    </row>
    <row r="9" spans="1:11" s="61" customFormat="1" ht="57.75" customHeight="1" x14ac:dyDescent="0.25">
      <c r="A9" s="74" t="s">
        <v>401</v>
      </c>
      <c r="B9" s="73" t="s">
        <v>402</v>
      </c>
      <c r="C9" s="81">
        <v>135600</v>
      </c>
      <c r="D9" s="81">
        <v>-135600</v>
      </c>
      <c r="E9" s="80">
        <f t="shared" si="0"/>
        <v>0</v>
      </c>
      <c r="F9" s="81"/>
      <c r="G9" s="81"/>
      <c r="H9" s="81"/>
      <c r="I9" s="81"/>
      <c r="J9" s="81"/>
      <c r="K9" s="81"/>
    </row>
    <row r="10" spans="1:11" s="61" customFormat="1" ht="42.6" customHeight="1" x14ac:dyDescent="0.25">
      <c r="A10" s="74" t="s">
        <v>403</v>
      </c>
      <c r="B10" s="73" t="s">
        <v>404</v>
      </c>
      <c r="C10" s="81">
        <v>237300</v>
      </c>
      <c r="D10" s="81">
        <v>-128000</v>
      </c>
      <c r="E10" s="80">
        <f t="shared" si="0"/>
        <v>109300</v>
      </c>
      <c r="F10" s="81"/>
      <c r="G10" s="81"/>
      <c r="H10" s="81"/>
      <c r="I10" s="81"/>
      <c r="J10" s="81"/>
      <c r="K10" s="81"/>
    </row>
    <row r="11" spans="1:11" s="61" customFormat="1" ht="57.75" customHeight="1" x14ac:dyDescent="0.25">
      <c r="A11" s="74" t="s">
        <v>405</v>
      </c>
      <c r="B11" s="73" t="s">
        <v>406</v>
      </c>
      <c r="C11" s="81">
        <v>203400</v>
      </c>
      <c r="D11" s="81">
        <v>-187000</v>
      </c>
      <c r="E11" s="80">
        <f t="shared" si="0"/>
        <v>16400</v>
      </c>
      <c r="F11" s="81"/>
      <c r="G11" s="81"/>
      <c r="H11" s="81"/>
      <c r="I11" s="81"/>
      <c r="J11" s="81"/>
      <c r="K11" s="81"/>
    </row>
    <row r="12" spans="1:11" s="61" customFormat="1" ht="57.75" customHeight="1" x14ac:dyDescent="0.25">
      <c r="A12" s="74" t="s">
        <v>407</v>
      </c>
      <c r="B12" s="73" t="s">
        <v>408</v>
      </c>
      <c r="C12" s="81">
        <f>C13</f>
        <v>7066205</v>
      </c>
      <c r="D12" s="81">
        <v>-681900</v>
      </c>
      <c r="E12" s="80">
        <f>C12+D12</f>
        <v>6384305</v>
      </c>
      <c r="F12" s="81"/>
      <c r="G12" s="81"/>
      <c r="H12" s="81"/>
      <c r="I12" s="81"/>
      <c r="J12" s="81"/>
      <c r="K12" s="81"/>
    </row>
    <row r="13" spans="1:11" s="61" customFormat="1" ht="57.75" customHeight="1" x14ac:dyDescent="0.25">
      <c r="A13" s="74" t="s">
        <v>409</v>
      </c>
      <c r="B13" s="73" t="s">
        <v>414</v>
      </c>
      <c r="C13" s="81">
        <f>C14+C15+C16+C17</f>
        <v>7066205</v>
      </c>
      <c r="D13" s="81">
        <f>D14+D15+D16+D17</f>
        <v>-681900</v>
      </c>
      <c r="E13" s="80">
        <f t="shared" ref="E13:E17" si="1">C13+D13</f>
        <v>6384305</v>
      </c>
      <c r="F13" s="81"/>
      <c r="G13" s="81"/>
      <c r="H13" s="81"/>
      <c r="I13" s="81"/>
      <c r="J13" s="81"/>
      <c r="K13" s="81"/>
    </row>
    <row r="14" spans="1:11" s="61" customFormat="1" ht="57.75" customHeight="1" x14ac:dyDescent="0.25">
      <c r="A14" s="74" t="s">
        <v>410</v>
      </c>
      <c r="B14" s="73" t="s">
        <v>415</v>
      </c>
      <c r="C14" s="81">
        <v>3237992</v>
      </c>
      <c r="D14" s="81">
        <v>-284000</v>
      </c>
      <c r="E14" s="80">
        <f t="shared" si="1"/>
        <v>2953992</v>
      </c>
      <c r="F14" s="81"/>
      <c r="G14" s="81"/>
      <c r="H14" s="81"/>
      <c r="I14" s="81"/>
      <c r="J14" s="81"/>
      <c r="K14" s="81"/>
    </row>
    <row r="15" spans="1:11" s="61" customFormat="1" ht="76.5" customHeight="1" x14ac:dyDescent="0.25">
      <c r="A15" s="74" t="s">
        <v>411</v>
      </c>
      <c r="B15" s="73" t="s">
        <v>416</v>
      </c>
      <c r="C15" s="81">
        <v>16686</v>
      </c>
      <c r="D15" s="81">
        <v>3200</v>
      </c>
      <c r="E15" s="80">
        <f t="shared" si="1"/>
        <v>19886</v>
      </c>
      <c r="F15" s="81"/>
      <c r="G15" s="81"/>
      <c r="H15" s="81"/>
      <c r="I15" s="81"/>
      <c r="J15" s="81"/>
      <c r="K15" s="81"/>
    </row>
    <row r="16" spans="1:11" s="61" customFormat="1" ht="57.75" customHeight="1" x14ac:dyDescent="0.25">
      <c r="A16" s="74" t="s">
        <v>412</v>
      </c>
      <c r="B16" s="73" t="s">
        <v>417</v>
      </c>
      <c r="C16" s="81">
        <v>4229419</v>
      </c>
      <c r="D16" s="81">
        <v>-337100</v>
      </c>
      <c r="E16" s="80">
        <f>C16+D16</f>
        <v>3892319</v>
      </c>
      <c r="F16" s="81"/>
      <c r="G16" s="81"/>
      <c r="H16" s="81"/>
      <c r="I16" s="81"/>
      <c r="J16" s="81"/>
      <c r="K16" s="81"/>
    </row>
    <row r="17" spans="1:11" s="61" customFormat="1" ht="57.75" customHeight="1" x14ac:dyDescent="0.25">
      <c r="A17" s="74" t="s">
        <v>413</v>
      </c>
      <c r="B17" s="73" t="s">
        <v>418</v>
      </c>
      <c r="C17" s="81">
        <v>-417892</v>
      </c>
      <c r="D17" s="81">
        <v>-64000</v>
      </c>
      <c r="E17" s="80">
        <f t="shared" si="1"/>
        <v>-481892</v>
      </c>
      <c r="F17" s="81"/>
      <c r="G17" s="81"/>
      <c r="H17" s="81"/>
      <c r="I17" s="81"/>
      <c r="J17" s="81"/>
      <c r="K17" s="81"/>
    </row>
    <row r="18" spans="1:11" s="61" customFormat="1" x14ac:dyDescent="0.25">
      <c r="A18" s="74" t="s">
        <v>373</v>
      </c>
      <c r="B18" s="73" t="s">
        <v>374</v>
      </c>
      <c r="C18" s="81">
        <f>C19+C21</f>
        <v>1362000</v>
      </c>
      <c r="D18" s="81">
        <f>D19+D21+D23</f>
        <v>226350</v>
      </c>
      <c r="E18" s="80">
        <f t="shared" si="0"/>
        <v>1588350</v>
      </c>
      <c r="F18" s="81"/>
      <c r="G18" s="81"/>
      <c r="H18" s="81"/>
      <c r="I18" s="81"/>
      <c r="J18" s="81"/>
      <c r="K18" s="81"/>
    </row>
    <row r="19" spans="1:11" s="61" customFormat="1" x14ac:dyDescent="0.25">
      <c r="A19" s="74" t="s">
        <v>377</v>
      </c>
      <c r="B19" s="73" t="s">
        <v>378</v>
      </c>
      <c r="C19" s="81">
        <v>1127000</v>
      </c>
      <c r="D19" s="81">
        <v>259850</v>
      </c>
      <c r="E19" s="81">
        <f t="shared" si="0"/>
        <v>1386850</v>
      </c>
      <c r="F19" s="81"/>
      <c r="G19" s="81"/>
      <c r="H19" s="81"/>
      <c r="I19" s="81"/>
      <c r="J19" s="81"/>
      <c r="K19" s="81"/>
    </row>
    <row r="20" spans="1:11" s="61" customFormat="1" x14ac:dyDescent="0.25">
      <c r="A20" s="74" t="s">
        <v>379</v>
      </c>
      <c r="B20" s="73" t="s">
        <v>378</v>
      </c>
      <c r="C20" s="81">
        <v>1127000</v>
      </c>
      <c r="D20" s="81">
        <v>259850</v>
      </c>
      <c r="E20" s="81">
        <f t="shared" si="0"/>
        <v>1386850</v>
      </c>
      <c r="F20" s="81"/>
      <c r="G20" s="81"/>
      <c r="H20" s="81"/>
      <c r="I20" s="81"/>
      <c r="J20" s="81"/>
      <c r="K20" s="81"/>
    </row>
    <row r="21" spans="1:11" s="61" customFormat="1" x14ac:dyDescent="0.25">
      <c r="A21" s="74" t="s">
        <v>380</v>
      </c>
      <c r="B21" s="73" t="s">
        <v>382</v>
      </c>
      <c r="C21" s="81">
        <v>235000</v>
      </c>
      <c r="D21" s="81">
        <v>-45560</v>
      </c>
      <c r="E21" s="81">
        <f t="shared" si="0"/>
        <v>189440</v>
      </c>
      <c r="F21" s="81"/>
      <c r="G21" s="81"/>
      <c r="H21" s="81"/>
      <c r="I21" s="81"/>
      <c r="J21" s="81"/>
      <c r="K21" s="81"/>
    </row>
    <row r="22" spans="1:11" s="61" customFormat="1" x14ac:dyDescent="0.25">
      <c r="A22" s="74" t="s">
        <v>381</v>
      </c>
      <c r="B22" s="73" t="s">
        <v>382</v>
      </c>
      <c r="C22" s="81">
        <v>235000</v>
      </c>
      <c r="D22" s="81">
        <v>-45560</v>
      </c>
      <c r="E22" s="81">
        <f t="shared" si="0"/>
        <v>189440</v>
      </c>
      <c r="F22" s="81"/>
      <c r="G22" s="81"/>
      <c r="H22" s="81"/>
      <c r="I22" s="81"/>
      <c r="J22" s="81"/>
      <c r="K22" s="81"/>
    </row>
    <row r="23" spans="1:11" s="61" customFormat="1" x14ac:dyDescent="0.25">
      <c r="A23" s="74" t="s">
        <v>383</v>
      </c>
      <c r="B23" s="73" t="s">
        <v>385</v>
      </c>
      <c r="C23" s="81"/>
      <c r="D23" s="81">
        <v>12060</v>
      </c>
      <c r="E23" s="81">
        <f t="shared" si="0"/>
        <v>12060</v>
      </c>
      <c r="F23" s="81"/>
      <c r="G23" s="81"/>
      <c r="H23" s="81"/>
      <c r="I23" s="81"/>
      <c r="J23" s="81"/>
      <c r="K23" s="81"/>
    </row>
    <row r="24" spans="1:11" s="61" customFormat="1" ht="30" customHeight="1" x14ac:dyDescent="0.25">
      <c r="A24" s="74" t="s">
        <v>384</v>
      </c>
      <c r="B24" s="73" t="s">
        <v>386</v>
      </c>
      <c r="C24" s="81"/>
      <c r="D24" s="81">
        <v>12060</v>
      </c>
      <c r="E24" s="81">
        <f t="shared" si="0"/>
        <v>12060</v>
      </c>
      <c r="F24" s="81"/>
      <c r="G24" s="81"/>
      <c r="H24" s="81"/>
      <c r="I24" s="81"/>
      <c r="J24" s="81"/>
      <c r="K24" s="81"/>
    </row>
    <row r="25" spans="1:11" s="61" customFormat="1" ht="30" customHeight="1" x14ac:dyDescent="0.25">
      <c r="A25" s="74" t="s">
        <v>387</v>
      </c>
      <c r="B25" s="73" t="s">
        <v>390</v>
      </c>
      <c r="C25" s="81">
        <v>219000</v>
      </c>
      <c r="D25" s="81">
        <v>103000</v>
      </c>
      <c r="E25" s="81">
        <f t="shared" si="0"/>
        <v>322000</v>
      </c>
      <c r="F25" s="81"/>
      <c r="G25" s="81"/>
      <c r="H25" s="81"/>
      <c r="I25" s="81"/>
      <c r="J25" s="81"/>
      <c r="K25" s="81"/>
    </row>
    <row r="26" spans="1:11" s="61" customFormat="1" ht="30" customHeight="1" x14ac:dyDescent="0.25">
      <c r="A26" s="74" t="s">
        <v>388</v>
      </c>
      <c r="B26" s="73" t="s">
        <v>391</v>
      </c>
      <c r="C26" s="81">
        <v>219000</v>
      </c>
      <c r="D26" s="81">
        <v>103000</v>
      </c>
      <c r="E26" s="81">
        <f t="shared" si="0"/>
        <v>322000</v>
      </c>
      <c r="F26" s="81"/>
      <c r="G26" s="81"/>
      <c r="H26" s="81"/>
      <c r="I26" s="81"/>
      <c r="J26" s="81"/>
      <c r="K26" s="81"/>
    </row>
    <row r="27" spans="1:11" s="61" customFormat="1" ht="30" customHeight="1" x14ac:dyDescent="0.25">
      <c r="A27" s="74" t="s">
        <v>389</v>
      </c>
      <c r="B27" s="73" t="s">
        <v>392</v>
      </c>
      <c r="C27" s="81">
        <v>219000</v>
      </c>
      <c r="D27" s="81">
        <v>103000</v>
      </c>
      <c r="E27" s="81">
        <f t="shared" si="0"/>
        <v>322000</v>
      </c>
      <c r="F27" s="81"/>
      <c r="G27" s="81"/>
      <c r="H27" s="81"/>
      <c r="I27" s="81"/>
      <c r="J27" s="81"/>
      <c r="K27" s="81"/>
    </row>
    <row r="28" spans="1:11" s="61" customFormat="1" ht="30" customHeight="1" x14ac:dyDescent="0.25">
      <c r="A28" s="74" t="s">
        <v>419</v>
      </c>
      <c r="B28" s="73" t="s">
        <v>424</v>
      </c>
      <c r="C28" s="81">
        <v>426300</v>
      </c>
      <c r="D28" s="81">
        <f>D29</f>
        <v>-50000</v>
      </c>
      <c r="E28" s="81">
        <f t="shared" si="0"/>
        <v>376300</v>
      </c>
      <c r="F28" s="81"/>
      <c r="G28" s="81"/>
      <c r="H28" s="81"/>
      <c r="I28" s="81"/>
      <c r="J28" s="81"/>
      <c r="K28" s="81"/>
    </row>
    <row r="29" spans="1:11" s="61" customFormat="1" ht="30" customHeight="1" x14ac:dyDescent="0.25">
      <c r="A29" s="74" t="s">
        <v>420</v>
      </c>
      <c r="B29" s="73" t="s">
        <v>423</v>
      </c>
      <c r="C29" s="81">
        <v>426300</v>
      </c>
      <c r="D29" s="81">
        <v>-50000</v>
      </c>
      <c r="E29" s="81">
        <f t="shared" si="0"/>
        <v>376300</v>
      </c>
      <c r="F29" s="81"/>
      <c r="G29" s="81"/>
      <c r="H29" s="81"/>
      <c r="I29" s="81"/>
      <c r="J29" s="81"/>
      <c r="K29" s="81"/>
    </row>
    <row r="30" spans="1:11" s="61" customFormat="1" ht="30" customHeight="1" x14ac:dyDescent="0.25">
      <c r="A30" s="74" t="s">
        <v>421</v>
      </c>
      <c r="B30" s="73" t="s">
        <v>422</v>
      </c>
      <c r="C30" s="81">
        <v>347600</v>
      </c>
      <c r="D30" s="81">
        <v>-50000</v>
      </c>
      <c r="E30" s="81">
        <f t="shared" si="0"/>
        <v>297600</v>
      </c>
      <c r="F30" s="81"/>
      <c r="G30" s="81"/>
      <c r="H30" s="81"/>
      <c r="I30" s="81"/>
      <c r="J30" s="81"/>
      <c r="K30" s="81"/>
    </row>
    <row r="31" spans="1:11" s="61" customFormat="1" x14ac:dyDescent="0.25">
      <c r="A31" s="74" t="s">
        <v>359</v>
      </c>
      <c r="B31" s="73" t="s">
        <v>341</v>
      </c>
      <c r="C31" s="81">
        <v>42600</v>
      </c>
      <c r="D31" s="81">
        <v>0</v>
      </c>
      <c r="E31" s="81">
        <f t="shared" si="0"/>
        <v>42600</v>
      </c>
      <c r="F31" s="81"/>
      <c r="G31" s="81"/>
      <c r="H31" s="81"/>
      <c r="I31" s="81"/>
      <c r="J31" s="81"/>
      <c r="K31" s="81"/>
    </row>
    <row r="32" spans="1:11" s="61" customFormat="1" ht="25.5" x14ac:dyDescent="0.25">
      <c r="A32" s="74" t="s">
        <v>360</v>
      </c>
      <c r="B32" s="73" t="s">
        <v>342</v>
      </c>
      <c r="C32" s="81">
        <v>42600</v>
      </c>
      <c r="D32" s="81">
        <v>0</v>
      </c>
      <c r="E32" s="81">
        <f t="shared" si="0"/>
        <v>42600</v>
      </c>
      <c r="F32" s="81"/>
      <c r="G32" s="81"/>
      <c r="H32" s="81"/>
      <c r="I32" s="81"/>
      <c r="J32" s="81"/>
      <c r="K32" s="81"/>
    </row>
    <row r="33" spans="1:11" s="61" customFormat="1" x14ac:dyDescent="0.25">
      <c r="A33" s="74" t="s">
        <v>361</v>
      </c>
      <c r="B33" s="73" t="s">
        <v>343</v>
      </c>
      <c r="C33" s="81">
        <v>42600</v>
      </c>
      <c r="D33" s="81">
        <v>0</v>
      </c>
      <c r="E33" s="81">
        <f t="shared" si="0"/>
        <v>42600</v>
      </c>
      <c r="F33" s="81"/>
      <c r="G33" s="81"/>
      <c r="H33" s="81"/>
      <c r="I33" s="81"/>
      <c r="J33" s="81"/>
      <c r="K33" s="81"/>
    </row>
    <row r="34" spans="1:11" s="61" customFormat="1" ht="32.25" customHeight="1" x14ac:dyDescent="0.25">
      <c r="A34" s="74" t="s">
        <v>362</v>
      </c>
      <c r="B34" s="73" t="s">
        <v>344</v>
      </c>
      <c r="C34" s="81">
        <v>42600</v>
      </c>
      <c r="D34" s="81">
        <v>0</v>
      </c>
      <c r="E34" s="81">
        <f t="shared" si="0"/>
        <v>42600</v>
      </c>
      <c r="F34" s="81"/>
      <c r="G34" s="81"/>
      <c r="H34" s="81"/>
      <c r="I34" s="81"/>
      <c r="J34" s="81"/>
      <c r="K34" s="81"/>
    </row>
    <row r="35" spans="1:11" s="61" customFormat="1" ht="21" customHeight="1" x14ac:dyDescent="0.25">
      <c r="A35" s="74" t="s">
        <v>345</v>
      </c>
      <c r="B35" s="73" t="s">
        <v>346</v>
      </c>
      <c r="C35" s="81">
        <v>283200</v>
      </c>
      <c r="D35" s="81">
        <f>D36+D38+D40+D42+D44</f>
        <v>220000</v>
      </c>
      <c r="E35" s="81">
        <f t="shared" si="0"/>
        <v>503200</v>
      </c>
      <c r="F35" s="81"/>
      <c r="G35" s="81"/>
      <c r="H35" s="81"/>
      <c r="I35" s="81"/>
      <c r="J35" s="81"/>
      <c r="K35" s="81"/>
    </row>
    <row r="36" spans="1:11" s="61" customFormat="1" ht="39.75" customHeight="1" x14ac:dyDescent="0.25">
      <c r="A36" s="74" t="s">
        <v>347</v>
      </c>
      <c r="B36" s="73" t="s">
        <v>348</v>
      </c>
      <c r="C36" s="81">
        <v>7000</v>
      </c>
      <c r="D36" s="81">
        <v>-6000</v>
      </c>
      <c r="E36" s="81">
        <f t="shared" si="0"/>
        <v>1000</v>
      </c>
      <c r="F36" s="81"/>
      <c r="G36" s="81"/>
      <c r="H36" s="81"/>
      <c r="I36" s="81"/>
      <c r="J36" s="81"/>
      <c r="K36" s="81"/>
    </row>
    <row r="37" spans="1:11" s="61" customFormat="1" ht="57.75" customHeight="1" x14ac:dyDescent="0.25">
      <c r="A37" s="74" t="s">
        <v>349</v>
      </c>
      <c r="B37" s="73" t="s">
        <v>350</v>
      </c>
      <c r="C37" s="81">
        <v>7000</v>
      </c>
      <c r="D37" s="81">
        <v>-6000</v>
      </c>
      <c r="E37" s="81">
        <f t="shared" si="0"/>
        <v>1000</v>
      </c>
      <c r="F37" s="81"/>
      <c r="G37" s="81"/>
      <c r="H37" s="81"/>
      <c r="I37" s="81"/>
      <c r="J37" s="81"/>
      <c r="K37" s="81"/>
    </row>
    <row r="38" spans="1:11" s="61" customFormat="1" ht="57.75" customHeight="1" x14ac:dyDescent="0.25">
      <c r="A38" s="74" t="s">
        <v>397</v>
      </c>
      <c r="B38" s="73" t="s">
        <v>400</v>
      </c>
      <c r="C38" s="81">
        <v>9000</v>
      </c>
      <c r="D38" s="81">
        <v>18500</v>
      </c>
      <c r="E38" s="81">
        <f t="shared" si="0"/>
        <v>27500</v>
      </c>
      <c r="F38" s="81"/>
      <c r="G38" s="81"/>
      <c r="H38" s="81"/>
      <c r="I38" s="81"/>
      <c r="J38" s="81"/>
      <c r="K38" s="81"/>
    </row>
    <row r="39" spans="1:11" s="61" customFormat="1" ht="75.599999999999994" customHeight="1" x14ac:dyDescent="0.25">
      <c r="A39" s="74" t="s">
        <v>398</v>
      </c>
      <c r="B39" s="73" t="s">
        <v>399</v>
      </c>
      <c r="C39" s="81">
        <v>9000</v>
      </c>
      <c r="D39" s="81">
        <v>18500</v>
      </c>
      <c r="E39" s="81">
        <f t="shared" si="0"/>
        <v>27500</v>
      </c>
      <c r="F39" s="81"/>
      <c r="G39" s="81"/>
      <c r="H39" s="81"/>
      <c r="I39" s="81"/>
      <c r="J39" s="81"/>
      <c r="K39" s="81"/>
    </row>
    <row r="40" spans="1:11" s="61" customFormat="1" ht="39.75" customHeight="1" x14ac:dyDescent="0.25">
      <c r="A40" s="74" t="s">
        <v>351</v>
      </c>
      <c r="B40" s="73" t="s">
        <v>352</v>
      </c>
      <c r="C40" s="81">
        <v>4300</v>
      </c>
      <c r="D40" s="81">
        <v>13300</v>
      </c>
      <c r="E40" s="81">
        <f t="shared" si="0"/>
        <v>17600</v>
      </c>
      <c r="F40" s="81"/>
      <c r="G40" s="81"/>
      <c r="H40" s="81"/>
      <c r="I40" s="81"/>
      <c r="J40" s="81"/>
      <c r="K40" s="81"/>
    </row>
    <row r="41" spans="1:11" s="61" customFormat="1" ht="37.5" customHeight="1" x14ac:dyDescent="0.25">
      <c r="A41" s="74" t="s">
        <v>353</v>
      </c>
      <c r="B41" s="73" t="s">
        <v>354</v>
      </c>
      <c r="C41" s="81">
        <v>4300</v>
      </c>
      <c r="D41" s="81">
        <v>13300</v>
      </c>
      <c r="E41" s="81">
        <f t="shared" si="0"/>
        <v>17600</v>
      </c>
      <c r="F41" s="81"/>
      <c r="G41" s="81"/>
      <c r="H41" s="81"/>
      <c r="I41" s="81"/>
      <c r="J41" s="81"/>
      <c r="K41" s="81"/>
    </row>
    <row r="42" spans="1:11" s="61" customFormat="1" ht="61.15" customHeight="1" x14ac:dyDescent="0.25">
      <c r="A42" s="74" t="s">
        <v>393</v>
      </c>
      <c r="B42" s="73" t="s">
        <v>395</v>
      </c>
      <c r="C42" s="81"/>
      <c r="D42" s="81">
        <v>190200</v>
      </c>
      <c r="E42" s="81">
        <f t="shared" si="0"/>
        <v>190200</v>
      </c>
      <c r="F42" s="81"/>
      <c r="G42" s="81"/>
      <c r="H42" s="81"/>
      <c r="I42" s="81"/>
      <c r="J42" s="81"/>
      <c r="K42" s="81"/>
    </row>
    <row r="43" spans="1:11" s="61" customFormat="1" ht="77.45" customHeight="1" x14ac:dyDescent="0.25">
      <c r="A43" s="74" t="s">
        <v>394</v>
      </c>
      <c r="B43" s="73" t="s">
        <v>396</v>
      </c>
      <c r="C43" s="81"/>
      <c r="D43" s="81">
        <v>190200</v>
      </c>
      <c r="E43" s="81">
        <f t="shared" si="0"/>
        <v>190200</v>
      </c>
      <c r="F43" s="81"/>
      <c r="G43" s="81"/>
      <c r="H43" s="81"/>
      <c r="I43" s="81"/>
      <c r="J43" s="81"/>
      <c r="K43" s="81"/>
    </row>
    <row r="44" spans="1:11" s="61" customFormat="1" ht="25.5" customHeight="1" x14ac:dyDescent="0.25">
      <c r="A44" s="74" t="s">
        <v>355</v>
      </c>
      <c r="B44" s="73" t="s">
        <v>356</v>
      </c>
      <c r="C44" s="81">
        <v>1000</v>
      </c>
      <c r="D44" s="81">
        <v>4000</v>
      </c>
      <c r="E44" s="81">
        <f t="shared" si="0"/>
        <v>5000</v>
      </c>
      <c r="F44" s="81"/>
      <c r="G44" s="81"/>
      <c r="H44" s="81"/>
      <c r="I44" s="81"/>
      <c r="J44" s="81"/>
      <c r="K44" s="81"/>
    </row>
    <row r="45" spans="1:11" s="61" customFormat="1" ht="38.25" x14ac:dyDescent="0.25">
      <c r="A45" s="74" t="s">
        <v>357</v>
      </c>
      <c r="B45" s="73" t="s">
        <v>358</v>
      </c>
      <c r="C45" s="81">
        <v>1000</v>
      </c>
      <c r="D45" s="81">
        <v>4000</v>
      </c>
      <c r="E45" s="81">
        <f t="shared" si="0"/>
        <v>5000</v>
      </c>
      <c r="F45" s="81"/>
      <c r="G45" s="81"/>
      <c r="H45" s="81"/>
      <c r="I45" s="81"/>
      <c r="J45" s="81"/>
      <c r="K45" s="81"/>
    </row>
    <row r="46" spans="1:11" ht="24.75" customHeight="1" x14ac:dyDescent="0.25">
      <c r="A46" s="68" t="s">
        <v>320</v>
      </c>
      <c r="B46" s="69" t="s">
        <v>321</v>
      </c>
      <c r="C46" s="80">
        <f>C47+C48+C51+C54</f>
        <v>141123231.14000002</v>
      </c>
      <c r="D46" s="80">
        <f>D47+D48+D51+D54</f>
        <v>5053292.3899999997</v>
      </c>
      <c r="E46" s="80">
        <f>C46+D46</f>
        <v>146176523.53</v>
      </c>
      <c r="F46" s="80">
        <v>108253990.15000001</v>
      </c>
      <c r="G46" s="80">
        <v>5234040</v>
      </c>
      <c r="H46" s="80">
        <f>F46+G46</f>
        <v>113488030.15000001</v>
      </c>
      <c r="I46" s="80">
        <v>108029741.11</v>
      </c>
      <c r="J46" s="80">
        <v>5234040</v>
      </c>
      <c r="K46" s="80">
        <f>I46+J46</f>
        <v>113263781.11</v>
      </c>
    </row>
    <row r="47" spans="1:11" s="61" customFormat="1" x14ac:dyDescent="0.25">
      <c r="A47" s="70" t="s">
        <v>339</v>
      </c>
      <c r="B47" s="71" t="s">
        <v>340</v>
      </c>
      <c r="C47" s="81">
        <v>29748960</v>
      </c>
      <c r="D47" s="81">
        <v>0</v>
      </c>
      <c r="E47" s="81">
        <f>C47+D47</f>
        <v>29748960</v>
      </c>
      <c r="F47" s="81"/>
      <c r="G47" s="81"/>
      <c r="H47" s="81"/>
      <c r="I47" s="81"/>
      <c r="J47" s="81"/>
      <c r="K47" s="81"/>
    </row>
    <row r="48" spans="1:11" s="61" customFormat="1" ht="25.5" x14ac:dyDescent="0.25">
      <c r="A48" s="79" t="s">
        <v>367</v>
      </c>
      <c r="B48" s="71" t="s">
        <v>368</v>
      </c>
      <c r="C48" s="81">
        <v>30524500.670000002</v>
      </c>
      <c r="D48" s="81">
        <v>-720</v>
      </c>
      <c r="E48" s="81">
        <f t="shared" ref="E48:E57" si="2">C48+D48</f>
        <v>30523780.670000002</v>
      </c>
      <c r="F48" s="81"/>
      <c r="G48" s="81"/>
      <c r="H48" s="81"/>
      <c r="I48" s="81"/>
      <c r="J48" s="81"/>
      <c r="K48" s="81"/>
    </row>
    <row r="49" spans="1:11" s="61" customFormat="1" x14ac:dyDescent="0.25">
      <c r="A49" s="72" t="s">
        <v>425</v>
      </c>
      <c r="B49" s="77" t="s">
        <v>427</v>
      </c>
      <c r="C49" s="81">
        <v>10855041.67</v>
      </c>
      <c r="D49" s="81">
        <v>-720</v>
      </c>
      <c r="E49" s="81">
        <f t="shared" si="2"/>
        <v>10854321.67</v>
      </c>
      <c r="F49" s="81"/>
      <c r="G49" s="81"/>
      <c r="H49" s="81"/>
      <c r="I49" s="81"/>
      <c r="J49" s="81"/>
      <c r="K49" s="81"/>
    </row>
    <row r="50" spans="1:11" s="61" customFormat="1" x14ac:dyDescent="0.25">
      <c r="A50" s="72" t="s">
        <v>426</v>
      </c>
      <c r="B50" s="77" t="s">
        <v>428</v>
      </c>
      <c r="C50" s="81">
        <v>10855041.67</v>
      </c>
      <c r="D50" s="81">
        <v>-720</v>
      </c>
      <c r="E50" s="81">
        <f t="shared" si="2"/>
        <v>10854321.67</v>
      </c>
      <c r="F50" s="81"/>
      <c r="G50" s="81"/>
      <c r="H50" s="81"/>
      <c r="I50" s="81"/>
      <c r="J50" s="81"/>
      <c r="K50" s="81"/>
    </row>
    <row r="51" spans="1:11" s="61" customFormat="1" x14ac:dyDescent="0.25">
      <c r="A51" s="70" t="s">
        <v>335</v>
      </c>
      <c r="B51" s="71" t="s">
        <v>336</v>
      </c>
      <c r="C51" s="81">
        <v>75359728.810000002</v>
      </c>
      <c r="D51" s="81">
        <f>D52</f>
        <v>54012.39</v>
      </c>
      <c r="E51" s="81">
        <f t="shared" si="2"/>
        <v>75413741.200000003</v>
      </c>
      <c r="F51" s="81"/>
      <c r="G51" s="81"/>
      <c r="H51" s="81"/>
      <c r="I51" s="81"/>
      <c r="J51" s="81"/>
      <c r="K51" s="81"/>
    </row>
    <row r="52" spans="1:11" s="61" customFormat="1" ht="25.5" customHeight="1" x14ac:dyDescent="0.25">
      <c r="A52" s="72" t="s">
        <v>429</v>
      </c>
      <c r="B52" s="72" t="s">
        <v>431</v>
      </c>
      <c r="C52" s="81">
        <v>36008.26</v>
      </c>
      <c r="D52" s="81">
        <v>54012.39</v>
      </c>
      <c r="E52" s="81">
        <f t="shared" si="2"/>
        <v>90020.65</v>
      </c>
      <c r="F52" s="81"/>
      <c r="G52" s="81"/>
      <c r="H52" s="81"/>
      <c r="I52" s="81"/>
      <c r="J52" s="81"/>
      <c r="K52" s="81"/>
    </row>
    <row r="53" spans="1:11" s="61" customFormat="1" ht="25.5" x14ac:dyDescent="0.25">
      <c r="A53" s="72" t="s">
        <v>430</v>
      </c>
      <c r="B53" s="72" t="s">
        <v>432</v>
      </c>
      <c r="C53" s="81">
        <v>36008.26</v>
      </c>
      <c r="D53" s="81">
        <v>54012.39</v>
      </c>
      <c r="E53" s="81">
        <f t="shared" si="2"/>
        <v>90020.65</v>
      </c>
      <c r="F53" s="81"/>
      <c r="G53" s="81"/>
      <c r="H53" s="81"/>
      <c r="I53" s="81"/>
      <c r="J53" s="81"/>
      <c r="K53" s="81"/>
    </row>
    <row r="54" spans="1:11" s="61" customFormat="1" ht="25.5" x14ac:dyDescent="0.2">
      <c r="A54" s="75" t="s">
        <v>337</v>
      </c>
      <c r="B54" s="76" t="s">
        <v>338</v>
      </c>
      <c r="C54" s="81">
        <v>5490041.6600000001</v>
      </c>
      <c r="D54" s="81">
        <f>D55</f>
        <v>5000000</v>
      </c>
      <c r="E54" s="81">
        <f t="shared" si="2"/>
        <v>10490041.66</v>
      </c>
      <c r="F54" s="81">
        <v>3282369</v>
      </c>
      <c r="G54" s="81">
        <v>5234040</v>
      </c>
      <c r="H54" s="81">
        <f>F54+G54</f>
        <v>8516409</v>
      </c>
      <c r="I54" s="81">
        <v>3308033</v>
      </c>
      <c r="J54" s="81">
        <v>5234040</v>
      </c>
      <c r="K54" s="81">
        <f>I54+J54</f>
        <v>8542073</v>
      </c>
    </row>
    <row r="55" spans="1:11" s="61" customFormat="1" ht="41.25" customHeight="1" x14ac:dyDescent="0.25">
      <c r="A55" s="72" t="s">
        <v>363</v>
      </c>
      <c r="B55" s="77" t="s">
        <v>364</v>
      </c>
      <c r="C55" s="81">
        <v>222211.66</v>
      </c>
      <c r="D55" s="81">
        <v>5000000</v>
      </c>
      <c r="E55" s="81">
        <f t="shared" si="2"/>
        <v>5222211.66</v>
      </c>
      <c r="F55" s="81"/>
      <c r="G55" s="81">
        <v>5234040</v>
      </c>
      <c r="H55" s="81"/>
      <c r="I55" s="81"/>
      <c r="J55" s="81">
        <v>5234040</v>
      </c>
      <c r="K55" s="81"/>
    </row>
    <row r="56" spans="1:11" s="61" customFormat="1" ht="41.25" customHeight="1" x14ac:dyDescent="0.25">
      <c r="A56" s="78" t="s">
        <v>365</v>
      </c>
      <c r="B56" s="73" t="s">
        <v>366</v>
      </c>
      <c r="C56" s="81">
        <v>222211.66</v>
      </c>
      <c r="D56" s="81">
        <v>5000000</v>
      </c>
      <c r="E56" s="81">
        <f t="shared" si="2"/>
        <v>5222211.66</v>
      </c>
      <c r="F56" s="81"/>
      <c r="G56" s="81">
        <v>5234040</v>
      </c>
      <c r="H56" s="81"/>
      <c r="I56" s="81"/>
      <c r="J56" s="81">
        <v>5234040</v>
      </c>
      <c r="K56" s="81"/>
    </row>
    <row r="57" spans="1:11" x14ac:dyDescent="0.25">
      <c r="A57" s="82" t="s">
        <v>91</v>
      </c>
      <c r="B57" s="83"/>
      <c r="C57" s="81">
        <f>C5+C46</f>
        <v>186478040.14000002</v>
      </c>
      <c r="D57" s="81">
        <f>D5+D46</f>
        <v>7498742.3899999997</v>
      </c>
      <c r="E57" s="81">
        <f t="shared" si="2"/>
        <v>193976782.53</v>
      </c>
      <c r="F57" s="81">
        <f>F5+F46</f>
        <v>155772076.15000001</v>
      </c>
      <c r="G57" s="81">
        <f>G46</f>
        <v>5234040</v>
      </c>
      <c r="H57" s="81">
        <f>H5+H46</f>
        <v>161006116.15000001</v>
      </c>
      <c r="I57" s="81">
        <f>I5+I46</f>
        <v>158605569.11000001</v>
      </c>
      <c r="J57" s="81">
        <f>J46</f>
        <v>5234040</v>
      </c>
      <c r="K57" s="81">
        <f>K5+K46</f>
        <v>163839609.11000001</v>
      </c>
    </row>
    <row r="61" spans="1:11" x14ac:dyDescent="0.25">
      <c r="B61" s="62"/>
      <c r="F61" s="60"/>
      <c r="G61" s="60"/>
      <c r="H61" s="60"/>
      <c r="I61" s="60"/>
      <c r="J61" s="60"/>
      <c r="K61" s="60"/>
    </row>
    <row r="65" spans="2:5" x14ac:dyDescent="0.25">
      <c r="B65" s="63"/>
      <c r="C65" s="59"/>
      <c r="D65" s="59"/>
      <c r="E65" s="59"/>
    </row>
    <row r="66" spans="2:5" x14ac:dyDescent="0.25">
      <c r="B66" s="63"/>
      <c r="C66" s="59"/>
      <c r="D66" s="59"/>
      <c r="E66" s="59"/>
    </row>
  </sheetData>
  <autoFilter ref="A4:K57"/>
  <sortState ref="A266:L277">
    <sortCondition ref="A266:A277"/>
  </sortState>
  <mergeCells count="4">
    <mergeCell ref="A57:B57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90" t="s">
        <v>314</v>
      </c>
      <c r="B1" s="90"/>
      <c r="C1" s="90"/>
      <c r="D1" s="90"/>
      <c r="E1" s="90"/>
      <c r="F1" s="90"/>
      <c r="G1" s="90"/>
      <c r="H1" s="90"/>
      <c r="I1" s="90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9" t="s">
        <v>280</v>
      </c>
      <c r="B3" s="89"/>
      <c r="C3" s="89"/>
      <c r="D3" s="89"/>
      <c r="E3" s="89"/>
      <c r="F3" s="89"/>
      <c r="G3" s="89"/>
      <c r="H3" s="89"/>
      <c r="I3" s="89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9" t="s">
        <v>281</v>
      </c>
      <c r="B6" s="89"/>
      <c r="C6" s="89"/>
      <c r="D6" s="89"/>
      <c r="E6" s="89"/>
      <c r="F6" s="89"/>
      <c r="G6" s="89"/>
      <c r="H6" s="89"/>
      <c r="I6" s="89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9" t="s">
        <v>282</v>
      </c>
      <c r="B8" s="89"/>
      <c r="C8" s="89"/>
      <c r="D8" s="89"/>
      <c r="E8" s="89"/>
      <c r="F8" s="89"/>
      <c r="G8" s="89"/>
      <c r="H8" s="89"/>
      <c r="I8" s="89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9" t="s">
        <v>283</v>
      </c>
      <c r="B11" s="89"/>
      <c r="C11" s="89"/>
      <c r="D11" s="89"/>
      <c r="E11" s="89"/>
      <c r="F11" s="89"/>
      <c r="G11" s="89"/>
      <c r="H11" s="89"/>
      <c r="I11" s="89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9" t="s">
        <v>284</v>
      </c>
      <c r="B24" s="89"/>
      <c r="C24" s="89"/>
      <c r="D24" s="89"/>
      <c r="E24" s="89"/>
      <c r="F24" s="89"/>
      <c r="G24" s="89"/>
      <c r="H24" s="89"/>
      <c r="I24" s="89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9" t="s">
        <v>285</v>
      </c>
      <c r="B29" s="89"/>
      <c r="C29" s="89"/>
      <c r="D29" s="89"/>
      <c r="E29" s="89"/>
      <c r="F29" s="89"/>
      <c r="G29" s="89"/>
      <c r="H29" s="89"/>
      <c r="I29" s="89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9" t="s">
        <v>286</v>
      </c>
      <c r="B37" s="89"/>
      <c r="C37" s="89"/>
      <c r="D37" s="89"/>
      <c r="E37" s="89"/>
      <c r="F37" s="89"/>
      <c r="G37" s="89"/>
      <c r="H37" s="89"/>
      <c r="I37" s="89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9" t="s">
        <v>287</v>
      </c>
      <c r="B46" s="89"/>
      <c r="C46" s="89"/>
      <c r="D46" s="89"/>
      <c r="E46" s="89"/>
      <c r="F46" s="89"/>
      <c r="G46" s="89"/>
      <c r="H46" s="89"/>
      <c r="I46" s="89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9" t="s">
        <v>288</v>
      </c>
      <c r="B49" s="89"/>
      <c r="C49" s="89"/>
      <c r="D49" s="89"/>
      <c r="E49" s="89"/>
      <c r="F49" s="89"/>
      <c r="G49" s="89"/>
      <c r="H49" s="89"/>
      <c r="I49" s="89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9" t="s">
        <v>289</v>
      </c>
      <c r="B56" s="89"/>
      <c r="C56" s="89"/>
      <c r="D56" s="89"/>
      <c r="E56" s="89"/>
      <c r="F56" s="89"/>
      <c r="G56" s="89"/>
      <c r="H56" s="89"/>
      <c r="I56" s="89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9" t="s">
        <v>290</v>
      </c>
      <c r="B62" s="89"/>
      <c r="C62" s="89"/>
      <c r="D62" s="89"/>
      <c r="E62" s="89"/>
      <c r="F62" s="89"/>
      <c r="G62" s="89"/>
      <c r="H62" s="89"/>
      <c r="I62" s="89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9" t="s">
        <v>291</v>
      </c>
      <c r="B65" s="89"/>
      <c r="C65" s="89"/>
      <c r="D65" s="89"/>
      <c r="E65" s="89"/>
      <c r="F65" s="89"/>
      <c r="G65" s="89"/>
      <c r="H65" s="89"/>
      <c r="I65" s="89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87" t="s">
        <v>315</v>
      </c>
      <c r="B68" s="87"/>
      <c r="C68" s="87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88" t="s">
        <v>316</v>
      </c>
      <c r="B69" s="88"/>
      <c r="C69" s="88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1:I1"/>
    <mergeCell ref="A3:I3"/>
    <mergeCell ref="A6:I6"/>
    <mergeCell ref="A29:I29"/>
    <mergeCell ref="A8:I8"/>
    <mergeCell ref="A11:I11"/>
    <mergeCell ref="A24:I24"/>
    <mergeCell ref="A68:C68"/>
    <mergeCell ref="A69:C69"/>
    <mergeCell ref="A62:I62"/>
    <mergeCell ref="A65:I65"/>
    <mergeCell ref="A37:I37"/>
    <mergeCell ref="A46:I46"/>
    <mergeCell ref="A49:I49"/>
    <mergeCell ref="A56:I5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2020-12-04T12:06:11Z</dcterms:modified>
</cp:coreProperties>
</file>