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2\МАТЕРИАЛЫ к годовому отчету\"/>
    </mc:Choice>
  </mc:AlternateContent>
  <xr:revisionPtr revIDLastSave="0" documentId="13_ncr:1_{9250B580-D133-4A13-B862-61EB6B4BCE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Лист1!$A$1:$N$49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1" l="1"/>
  <c r="N18" i="1"/>
  <c r="N19" i="1"/>
  <c r="N21" i="1"/>
  <c r="N22" i="1"/>
  <c r="N23" i="1"/>
  <c r="N24" i="1"/>
  <c r="N26" i="1"/>
  <c r="N27" i="1"/>
  <c r="N29" i="1"/>
  <c r="N30" i="1"/>
  <c r="N31" i="1"/>
  <c r="N32" i="1"/>
  <c r="N33" i="1"/>
  <c r="N35" i="1"/>
  <c r="N36" i="1"/>
  <c r="N38" i="1"/>
  <c r="N39" i="1"/>
  <c r="N40" i="1"/>
  <c r="N41" i="1"/>
  <c r="N43" i="1"/>
  <c r="N44" i="1"/>
  <c r="N46" i="1"/>
  <c r="N47" i="1"/>
  <c r="N48" i="1"/>
  <c r="N8" i="1"/>
  <c r="N9" i="1"/>
  <c r="N10" i="1"/>
  <c r="N11" i="1"/>
  <c r="N12" i="1"/>
  <c r="N13" i="1"/>
  <c r="N14" i="1"/>
  <c r="N7" i="1"/>
  <c r="N6" i="1" s="1"/>
  <c r="I20" i="1"/>
  <c r="H45" i="1"/>
  <c r="H37" i="1"/>
  <c r="H34" i="1"/>
  <c r="H28" i="1"/>
  <c r="H25" i="1"/>
  <c r="H20" i="1"/>
  <c r="H17" i="1"/>
  <c r="H15" i="1"/>
  <c r="H6" i="1"/>
  <c r="G17" i="1"/>
  <c r="F45" i="1"/>
  <c r="F42" i="1"/>
  <c r="F34" i="1"/>
  <c r="F28" i="1"/>
  <c r="F25" i="1"/>
  <c r="F20" i="1"/>
  <c r="F17" i="1"/>
  <c r="F15" i="1"/>
  <c r="F6" i="1"/>
  <c r="C45" i="1"/>
  <c r="C42" i="1"/>
  <c r="C37" i="1"/>
  <c r="C34" i="1"/>
  <c r="C28" i="1"/>
  <c r="C25" i="1"/>
  <c r="C20" i="1"/>
  <c r="C17" i="1"/>
  <c r="H49" i="1" l="1"/>
  <c r="F49" i="1"/>
  <c r="C15" i="1"/>
  <c r="C6" i="1" l="1"/>
  <c r="C49" i="1" s="1"/>
  <c r="J20" i="1" l="1"/>
  <c r="J25" i="1"/>
  <c r="J6" i="1"/>
  <c r="J28" i="1"/>
  <c r="J45" i="1"/>
  <c r="J42" i="1"/>
  <c r="J37" i="1"/>
  <c r="J34" i="1"/>
  <c r="J15" i="1"/>
  <c r="J17" i="1"/>
  <c r="G28" i="1"/>
  <c r="G6" i="1"/>
  <c r="E45" i="1"/>
  <c r="L28" i="1"/>
  <c r="M28" i="1"/>
  <c r="K28" i="1"/>
  <c r="I28" i="1"/>
  <c r="E28" i="1"/>
  <c r="D28" i="1"/>
  <c r="E42" i="1"/>
  <c r="E37" i="1"/>
  <c r="E34" i="1"/>
  <c r="E25" i="1"/>
  <c r="E20" i="1"/>
  <c r="E17" i="1"/>
  <c r="E15" i="1"/>
  <c r="E6" i="1"/>
  <c r="D6" i="1"/>
  <c r="D20" i="1"/>
  <c r="I6" i="1"/>
  <c r="K6" i="1"/>
  <c r="L6" i="1"/>
  <c r="L49" i="1" s="1"/>
  <c r="M6" i="1"/>
  <c r="G42" i="1"/>
  <c r="D42" i="1"/>
  <c r="I42" i="1"/>
  <c r="K42" i="1"/>
  <c r="L42" i="1"/>
  <c r="M42" i="1"/>
  <c r="D37" i="1"/>
  <c r="N37" i="1" s="1"/>
  <c r="G37" i="1"/>
  <c r="I37" i="1"/>
  <c r="K37" i="1"/>
  <c r="L37" i="1"/>
  <c r="M37" i="1"/>
  <c r="D25" i="1"/>
  <c r="G25" i="1"/>
  <c r="I25" i="1"/>
  <c r="K25" i="1"/>
  <c r="L25" i="1"/>
  <c r="M25" i="1"/>
  <c r="D17" i="1"/>
  <c r="N17" i="1" s="1"/>
  <c r="I17" i="1"/>
  <c r="K17" i="1"/>
  <c r="L17" i="1"/>
  <c r="M17" i="1"/>
  <c r="G20" i="1"/>
  <c r="K20" i="1"/>
  <c r="L20" i="1"/>
  <c r="M20" i="1"/>
  <c r="D15" i="1"/>
  <c r="G15" i="1"/>
  <c r="I15" i="1"/>
  <c r="K15" i="1"/>
  <c r="L15" i="1"/>
  <c r="M15" i="1"/>
  <c r="K45" i="1"/>
  <c r="K34" i="1"/>
  <c r="D45" i="1"/>
  <c r="N45" i="1" s="1"/>
  <c r="G45" i="1"/>
  <c r="I45" i="1"/>
  <c r="L45" i="1"/>
  <c r="M45" i="1"/>
  <c r="D34" i="1"/>
  <c r="G34" i="1"/>
  <c r="I34" i="1"/>
  <c r="M34" i="1"/>
  <c r="N42" i="1" l="1"/>
  <c r="N28" i="1"/>
  <c r="N34" i="1"/>
  <c r="N25" i="1"/>
  <c r="N15" i="1"/>
  <c r="N20" i="1"/>
  <c r="K49" i="1"/>
  <c r="J49" i="1"/>
  <c r="M49" i="1"/>
  <c r="G49" i="1"/>
  <c r="I49" i="1"/>
  <c r="E49" i="1"/>
  <c r="D49" i="1"/>
  <c r="N49" i="1" l="1"/>
  <c r="N50" i="1"/>
</calcChain>
</file>

<file path=xl/sharedStrings.xml><?xml version="1.0" encoding="utf-8"?>
<sst xmlns="http://schemas.openxmlformats.org/spreadsheetml/2006/main" count="92" uniqueCount="90">
  <si>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</si>
  <si>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</si>
  <si>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</si>
  <si>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</si>
  <si>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</si>
  <si>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</si>
  <si>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</si>
  <si>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</si>
  <si>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</si>
  <si>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</si>
  <si>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</si>
  <si>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</si>
  <si>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</si>
  <si>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</si>
  <si>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</si>
  <si>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</si>
  <si>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</si>
  <si>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</si>
  <si>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</si>
  <si>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</si>
  <si>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</si>
  <si>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</si>
  <si>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</si>
  <si>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</si>
  <si>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</si>
  <si>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</si>
  <si>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</si>
  <si>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</si>
  <si>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</si>
  <si>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</si>
  <si>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</si>
  <si>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</si>
  <si>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</si>
  <si>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</si>
  <si>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</si>
  <si>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</si>
  <si>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</si>
  <si>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</si>
  <si>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</si>
  <si>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</si>
  <si>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</si>
  <si>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</si>
  <si>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</si>
  <si>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</si>
  <si>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</si>
  <si>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</si>
  <si>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</si>
  <si>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</si>
  <si>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</si>
  <si>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</si>
  <si>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</si>
  <si>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</si>
  <si>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</si>
  <si>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</si>
  <si>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</si>
  <si>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</si>
  <si>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</si>
  <si>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</si>
  <si>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</si>
  <si>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</si>
  <si>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</si>
  <si>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</si>
  <si>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</si>
  <si>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</si>
  <si>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</si>
  <si>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</si>
  <si>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</si>
  <si>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</si>
  <si>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</si>
  <si>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</si>
  <si>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</si>
  <si>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</si>
  <si>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</si>
  <si>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</si>
  <si>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</si>
  <si>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</si>
  <si>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</si>
  <si>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Сведения о внесенных в течение 2021 года изменениях в Решение Жирятинского районного Совета народных депутатов №6-112 от 11.12.2020 года "О бюджете Жирятинского  муниципального района Брянской области на 2021 год и на плановый период 2022 и 2023 годов" в части расходов</t>
  </si>
  <si>
    <t>Сумма                                      на 2021 год                                        Решение  от 11.12.2020 № 6-112 (первоначальный)</t>
  </si>
  <si>
    <t>0310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</si>
  <si>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</si>
  <si>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Гражданская оборона</t>
  </si>
  <si>
    <t>Решение  от 26.02.2021 № 6-123</t>
  </si>
  <si>
    <t>Решение  от 16.04.2021 № 6-131</t>
  </si>
  <si>
    <t>Решение от 29.06.2021 № 6-136</t>
  </si>
  <si>
    <t>Решение от 27.08.2021 № 6-146</t>
  </si>
  <si>
    <t>Решение от 29.10.2021 № 6-162</t>
  </si>
  <si>
    <t>Решение от 14.12.2021 № 6-176</t>
  </si>
  <si>
    <t>Решение от 27.12.2021 № 6-186</t>
  </si>
  <si>
    <t>Сумма 
на 2021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</si>
</sst>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/>
    <xf numFmtId="49" fontId="14" fillId="0" borderId="7">
      <alignment horizontal="center" vertical="top" shrinkToFit="1"/>
    </xf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shrinkToFit="1"/>
    </xf>
    <xf numFmtId="4" fontId="12" fillId="2" borderId="1" xfId="1" applyNumberFormat="1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4" fontId="13" fillId="3" borderId="7" xfId="2" applyNumberFormat="1" applyFont="1" applyFill="1" applyProtection="1">
      <alignment horizontal="center" vertical="top" shrinkToFit="1"/>
    </xf>
    <xf numFmtId="4" fontId="16" fillId="2" borderId="4" xfId="1" applyNumberFormat="1" applyFont="1" applyFill="1" applyBorder="1" applyAlignment="1">
      <alignment horizontal="center" vertical="center" shrinkToFit="1"/>
    </xf>
    <xf numFmtId="4" fontId="9" fillId="3" borderId="1" xfId="1" applyNumberFormat="1" applyFont="1" applyFill="1" applyBorder="1" applyAlignment="1">
      <alignment horizontal="center" vertical="center" shrinkToFit="1"/>
    </xf>
    <xf numFmtId="4" fontId="13" fillId="2" borderId="1" xfId="1" applyNumberFormat="1" applyFont="1" applyFill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 shrinkToFit="1"/>
    </xf>
    <xf numFmtId="4" fontId="16" fillId="2" borderId="1" xfId="1" applyNumberFormat="1" applyFont="1" applyFill="1" applyBorder="1" applyAlignment="1">
      <alignment horizontal="center" vertical="center" shrinkToFit="1"/>
    </xf>
    <xf numFmtId="4" fontId="0" fillId="0" borderId="0" xfId="0" applyNumberFormat="1"/>
    <xf numFmtId="4" fontId="16" fillId="3" borderId="7" xfId="2" applyNumberFormat="1" applyFont="1" applyFill="1" applyProtection="1">
      <alignment horizontal="center" vertical="top" shrinkToFi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3">
    <cellStyle name="xl31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view="pageBreakPreview" zoomScale="71" zoomScaleNormal="100" zoomScaleSheetLayoutView="7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N2"/>
    </sheetView>
  </sheetViews>
  <sheetFormatPr defaultRowHeight="15" x14ac:dyDescent="0.25"/>
  <cols>
    <col min="1" max="1" width="7" customWidth="1"/>
    <col min="2" max="2" width="57.28515625" customWidth="1"/>
    <col min="3" max="3" width="24.28515625" customWidth="1"/>
    <col min="4" max="6" width="22.140625" customWidth="1"/>
    <col min="7" max="8" width="22" customWidth="1"/>
    <col min="9" max="10" width="22.28515625" customWidth="1"/>
    <col min="11" max="11" width="22.28515625" hidden="1" customWidth="1"/>
    <col min="12" max="12" width="22.85546875" hidden="1" customWidth="1"/>
    <col min="13" max="13" width="18.42578125" hidden="1" customWidth="1"/>
    <col min="14" max="14" width="23.85546875" customWidth="1"/>
  </cols>
  <sheetData>
    <row r="1" spans="1:14" ht="4.5" customHeight="1" x14ac:dyDescent="0.25"/>
    <row r="2" spans="1:14" ht="46.5" customHeight="1" x14ac:dyDescent="0.25">
      <c r="A2" s="33" t="s">
        <v>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x14ac:dyDescent="0.25">
      <c r="N3" s="9" t="s">
        <v>48</v>
      </c>
    </row>
    <row r="4" spans="1:14" ht="125.25" customHeight="1" x14ac:dyDescent="0.25">
      <c r="A4" s="1" t="s">
        <v>21</v>
      </c>
      <c r="B4" s="1" t="s">
        <v>47</v>
      </c>
      <c r="C4" s="22" t="s">
        <v>78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88</v>
      </c>
      <c r="K4" s="16"/>
      <c r="L4" s="16"/>
      <c r="M4" s="16"/>
      <c r="N4" s="22" t="s">
        <v>89</v>
      </c>
    </row>
    <row r="5" spans="1:14" s="8" customFormat="1" ht="15.75" customHeight="1" x14ac:dyDescent="0.2">
      <c r="A5" s="7">
        <v>1</v>
      </c>
      <c r="B5" s="7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8">
        <v>9</v>
      </c>
      <c r="L5" s="18">
        <v>10</v>
      </c>
      <c r="M5" s="18">
        <v>9</v>
      </c>
      <c r="N5" s="28">
        <v>11</v>
      </c>
    </row>
    <row r="6" spans="1:14" s="8" customFormat="1" ht="20.25" customHeight="1" x14ac:dyDescent="0.2">
      <c r="A6" s="10" t="s">
        <v>49</v>
      </c>
      <c r="B6" s="11" t="s">
        <v>50</v>
      </c>
      <c r="C6" s="24">
        <f t="shared" ref="C6:H6" si="0">C7+C8+C9+C10+C11+C12+C13+C14</f>
        <v>25131724</v>
      </c>
      <c r="D6" s="24">
        <f t="shared" si="0"/>
        <v>938806.86</v>
      </c>
      <c r="E6" s="24">
        <f t="shared" si="0"/>
        <v>-198000</v>
      </c>
      <c r="F6" s="24">
        <f t="shared" si="0"/>
        <v>74559</v>
      </c>
      <c r="G6" s="24">
        <f t="shared" si="0"/>
        <v>506480</v>
      </c>
      <c r="H6" s="24">
        <f t="shared" si="0"/>
        <v>237241</v>
      </c>
      <c r="I6" s="24">
        <f t="shared" ref="I6:M6" si="1">I7+I8+I9+I11+I12+I13+I14</f>
        <v>302076</v>
      </c>
      <c r="J6" s="24">
        <f t="shared" si="1"/>
        <v>-327525.86</v>
      </c>
      <c r="K6" s="19">
        <f t="shared" si="1"/>
        <v>0</v>
      </c>
      <c r="L6" s="19">
        <f t="shared" si="1"/>
        <v>0</v>
      </c>
      <c r="M6" s="19">
        <f t="shared" si="1"/>
        <v>0</v>
      </c>
      <c r="N6" s="24">
        <f>N7+N8+N9+N10+N11+N12+N13+N14</f>
        <v>26665361</v>
      </c>
    </row>
    <row r="7" spans="1:14" ht="49.5" x14ac:dyDescent="0.25">
      <c r="A7" s="3" t="s">
        <v>0</v>
      </c>
      <c r="B7" s="6" t="s">
        <v>22</v>
      </c>
      <c r="C7" s="23">
        <v>869726</v>
      </c>
      <c r="D7" s="29"/>
      <c r="E7" s="29"/>
      <c r="F7" s="29"/>
      <c r="G7" s="15"/>
      <c r="H7" s="15"/>
      <c r="I7" s="29"/>
      <c r="J7" s="29"/>
      <c r="K7" s="15"/>
      <c r="L7" s="15">
        <v>0</v>
      </c>
      <c r="M7" s="15"/>
      <c r="N7" s="29">
        <f>C7+D7+E7+F7+G7+H7+I7+J7</f>
        <v>869726</v>
      </c>
    </row>
    <row r="8" spans="1:14" ht="66" x14ac:dyDescent="0.25">
      <c r="A8" s="3" t="s">
        <v>1</v>
      </c>
      <c r="B8" s="6" t="s">
        <v>23</v>
      </c>
      <c r="C8" s="23">
        <v>424150</v>
      </c>
      <c r="D8" s="29"/>
      <c r="E8" s="29"/>
      <c r="F8" s="29"/>
      <c r="G8" s="15"/>
      <c r="H8" s="15"/>
      <c r="I8" s="29">
        <v>26800</v>
      </c>
      <c r="J8" s="29"/>
      <c r="K8" s="15"/>
      <c r="L8" s="15">
        <v>0</v>
      </c>
      <c r="M8" s="15"/>
      <c r="N8" s="29">
        <f t="shared" ref="N8:N48" si="2">C8+D8+E8+F8+G8+H8+I8+J8</f>
        <v>450950</v>
      </c>
    </row>
    <row r="9" spans="1:14" ht="66" x14ac:dyDescent="0.25">
      <c r="A9" s="3" t="s">
        <v>2</v>
      </c>
      <c r="B9" s="6" t="s">
        <v>24</v>
      </c>
      <c r="C9" s="23">
        <v>14821246</v>
      </c>
      <c r="D9" s="29">
        <v>544563</v>
      </c>
      <c r="E9" s="29"/>
      <c r="F9" s="29"/>
      <c r="G9" s="29">
        <v>28576</v>
      </c>
      <c r="H9" s="29">
        <v>45000</v>
      </c>
      <c r="I9" s="29">
        <v>131206</v>
      </c>
      <c r="J9" s="29">
        <v>-289070</v>
      </c>
      <c r="K9" s="15"/>
      <c r="L9" s="15">
        <v>0</v>
      </c>
      <c r="M9" s="15"/>
      <c r="N9" s="29">
        <f t="shared" si="2"/>
        <v>15281521</v>
      </c>
    </row>
    <row r="10" spans="1:14" ht="18.75" x14ac:dyDescent="0.25">
      <c r="A10" s="3" t="s">
        <v>69</v>
      </c>
      <c r="B10" s="6" t="s">
        <v>70</v>
      </c>
      <c r="C10" s="23">
        <v>0</v>
      </c>
      <c r="D10" s="29"/>
      <c r="E10" s="29"/>
      <c r="F10" s="29"/>
      <c r="G10" s="15"/>
      <c r="H10" s="15"/>
      <c r="I10" s="29"/>
      <c r="J10" s="29"/>
      <c r="K10" s="15"/>
      <c r="L10" s="15"/>
      <c r="M10" s="15"/>
      <c r="N10" s="29">
        <f t="shared" si="2"/>
        <v>0</v>
      </c>
    </row>
    <row r="11" spans="1:14" ht="49.5" x14ac:dyDescent="0.25">
      <c r="A11" s="3" t="s">
        <v>3</v>
      </c>
      <c r="B11" s="6" t="s">
        <v>25</v>
      </c>
      <c r="C11" s="23">
        <v>4545079</v>
      </c>
      <c r="D11" s="29">
        <v>29050</v>
      </c>
      <c r="E11" s="29"/>
      <c r="F11" s="29"/>
      <c r="G11" s="15"/>
      <c r="H11" s="29">
        <v>162046</v>
      </c>
      <c r="I11" s="29">
        <v>106284</v>
      </c>
      <c r="J11" s="29"/>
      <c r="K11" s="15"/>
      <c r="L11" s="15">
        <v>0</v>
      </c>
      <c r="M11" s="15"/>
      <c r="N11" s="29">
        <f t="shared" si="2"/>
        <v>4842459</v>
      </c>
    </row>
    <row r="12" spans="1:14" ht="18.75" x14ac:dyDescent="0.25">
      <c r="A12" s="3" t="s">
        <v>4</v>
      </c>
      <c r="B12" s="6" t="s">
        <v>26</v>
      </c>
      <c r="C12" s="23">
        <v>0</v>
      </c>
      <c r="D12" s="29"/>
      <c r="E12" s="29">
        <v>6150</v>
      </c>
      <c r="F12" s="29"/>
      <c r="G12" s="15"/>
      <c r="H12" s="15"/>
      <c r="I12" s="29"/>
      <c r="J12" s="29"/>
      <c r="K12" s="15"/>
      <c r="L12" s="15"/>
      <c r="M12" s="15"/>
      <c r="N12" s="29">
        <f t="shared" si="2"/>
        <v>6150</v>
      </c>
    </row>
    <row r="13" spans="1:14" ht="18.75" x14ac:dyDescent="0.25">
      <c r="A13" s="3" t="s">
        <v>5</v>
      </c>
      <c r="B13" s="6" t="s">
        <v>27</v>
      </c>
      <c r="C13" s="23">
        <v>100000</v>
      </c>
      <c r="D13" s="29">
        <v>204493.86</v>
      </c>
      <c r="E13" s="29">
        <v>-250540</v>
      </c>
      <c r="F13" s="29"/>
      <c r="G13" s="29">
        <v>48000</v>
      </c>
      <c r="H13" s="29">
        <v>-50998</v>
      </c>
      <c r="I13" s="29"/>
      <c r="J13" s="29">
        <v>-50955.86</v>
      </c>
      <c r="K13" s="15"/>
      <c r="L13" s="15">
        <v>0</v>
      </c>
      <c r="M13" s="15"/>
      <c r="N13" s="29">
        <f t="shared" si="2"/>
        <v>0</v>
      </c>
    </row>
    <row r="14" spans="1:14" ht="18.75" customHeight="1" x14ac:dyDescent="0.25">
      <c r="A14" s="3" t="s">
        <v>6</v>
      </c>
      <c r="B14" s="6" t="s">
        <v>28</v>
      </c>
      <c r="C14" s="23">
        <v>4371523</v>
      </c>
      <c r="D14" s="29">
        <v>160700</v>
      </c>
      <c r="E14" s="29">
        <v>46390</v>
      </c>
      <c r="F14" s="29">
        <v>74559</v>
      </c>
      <c r="G14" s="29">
        <v>429904</v>
      </c>
      <c r="H14" s="29">
        <v>81193</v>
      </c>
      <c r="I14" s="29">
        <v>37786</v>
      </c>
      <c r="J14" s="29">
        <v>12500</v>
      </c>
      <c r="K14" s="15"/>
      <c r="L14" s="15">
        <v>0</v>
      </c>
      <c r="M14" s="15"/>
      <c r="N14" s="29">
        <f t="shared" si="2"/>
        <v>5214555</v>
      </c>
    </row>
    <row r="15" spans="1:14" ht="18.75" customHeight="1" x14ac:dyDescent="0.25">
      <c r="A15" s="10" t="s">
        <v>51</v>
      </c>
      <c r="B15" s="11" t="s">
        <v>52</v>
      </c>
      <c r="C15" s="32">
        <f>C16</f>
        <v>621850</v>
      </c>
      <c r="D15" s="30">
        <f t="shared" ref="D15:M15" si="3">D16</f>
        <v>0</v>
      </c>
      <c r="E15" s="30">
        <f t="shared" si="3"/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14698</v>
      </c>
      <c r="J15" s="30">
        <f t="shared" si="3"/>
        <v>0</v>
      </c>
      <c r="K15" s="20">
        <f t="shared" si="3"/>
        <v>0</v>
      </c>
      <c r="L15" s="20">
        <f t="shared" si="3"/>
        <v>0</v>
      </c>
      <c r="M15" s="20">
        <f t="shared" si="3"/>
        <v>0</v>
      </c>
      <c r="N15" s="29">
        <f t="shared" si="2"/>
        <v>636548</v>
      </c>
    </row>
    <row r="16" spans="1:14" ht="18.75" customHeight="1" x14ac:dyDescent="0.25">
      <c r="A16" s="3" t="s">
        <v>7</v>
      </c>
      <c r="B16" s="6" t="s">
        <v>29</v>
      </c>
      <c r="C16" s="23">
        <v>621850</v>
      </c>
      <c r="D16" s="29"/>
      <c r="E16" s="29"/>
      <c r="F16" s="29"/>
      <c r="G16" s="29"/>
      <c r="H16" s="29"/>
      <c r="I16" s="29">
        <v>14698</v>
      </c>
      <c r="J16" s="29"/>
      <c r="K16" s="15"/>
      <c r="L16" s="15"/>
      <c r="M16" s="15"/>
      <c r="N16" s="29">
        <f t="shared" si="2"/>
        <v>636548</v>
      </c>
    </row>
    <row r="17" spans="1:14" ht="33" x14ac:dyDescent="0.25">
      <c r="A17" s="13" t="s">
        <v>53</v>
      </c>
      <c r="B17" s="11" t="s">
        <v>54</v>
      </c>
      <c r="C17" s="32">
        <f>C18</f>
        <v>3338348</v>
      </c>
      <c r="D17" s="30">
        <f t="shared" ref="D17:M17" si="4">D18</f>
        <v>6000</v>
      </c>
      <c r="E17" s="30">
        <f t="shared" si="4"/>
        <v>0</v>
      </c>
      <c r="F17" s="30">
        <f t="shared" si="4"/>
        <v>0</v>
      </c>
      <c r="G17" s="30">
        <f>G18+G19</f>
        <v>70315</v>
      </c>
      <c r="H17" s="30">
        <f>H18+H19</f>
        <v>93432</v>
      </c>
      <c r="I17" s="30">
        <f t="shared" si="4"/>
        <v>-20000</v>
      </c>
      <c r="J17" s="3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9">
        <f t="shared" si="2"/>
        <v>3488095</v>
      </c>
    </row>
    <row r="18" spans="1:14" ht="18.75" x14ac:dyDescent="0.25">
      <c r="A18" s="4" t="s">
        <v>8</v>
      </c>
      <c r="B18" s="12" t="s">
        <v>81</v>
      </c>
      <c r="C18" s="23">
        <v>3338348</v>
      </c>
      <c r="D18" s="29">
        <v>6000</v>
      </c>
      <c r="E18" s="29"/>
      <c r="F18" s="29"/>
      <c r="G18" s="29">
        <v>18315</v>
      </c>
      <c r="H18" s="29">
        <v>42434</v>
      </c>
      <c r="I18" s="29">
        <v>-20000</v>
      </c>
      <c r="J18" s="29"/>
      <c r="K18" s="15"/>
      <c r="L18" s="15">
        <v>0</v>
      </c>
      <c r="M18" s="15"/>
      <c r="N18" s="29">
        <f t="shared" si="2"/>
        <v>3385097</v>
      </c>
    </row>
    <row r="19" spans="1:14" ht="49.5" x14ac:dyDescent="0.25">
      <c r="A19" s="4" t="s">
        <v>79</v>
      </c>
      <c r="B19" s="12" t="s">
        <v>80</v>
      </c>
      <c r="C19" s="23">
        <v>0</v>
      </c>
      <c r="D19" s="29"/>
      <c r="E19" s="29"/>
      <c r="F19" s="29"/>
      <c r="G19" s="29">
        <v>52000</v>
      </c>
      <c r="H19" s="29">
        <v>50998</v>
      </c>
      <c r="I19" s="29"/>
      <c r="J19" s="29"/>
      <c r="K19" s="15"/>
      <c r="L19" s="15"/>
      <c r="M19" s="15"/>
      <c r="N19" s="29">
        <f t="shared" si="2"/>
        <v>102998</v>
      </c>
    </row>
    <row r="20" spans="1:14" ht="18.75" x14ac:dyDescent="0.25">
      <c r="A20" s="10" t="s">
        <v>55</v>
      </c>
      <c r="B20" s="11" t="s">
        <v>56</v>
      </c>
      <c r="C20" s="30">
        <f>C21+C22+C23+C24</f>
        <v>14969016.58</v>
      </c>
      <c r="D20" s="30">
        <f>D21+D22+D23+D24</f>
        <v>497831.13</v>
      </c>
      <c r="E20" s="30">
        <f>E21+E22+E23+E24</f>
        <v>198000</v>
      </c>
      <c r="F20" s="30">
        <f>F21+F22+F23+F24</f>
        <v>0</v>
      </c>
      <c r="G20" s="30">
        <f t="shared" ref="G20:M20" si="5">G21+G23+G24</f>
        <v>5000000</v>
      </c>
      <c r="H20" s="30">
        <f t="shared" si="5"/>
        <v>0</v>
      </c>
      <c r="I20" s="30">
        <f>I21+I22+I23+I24</f>
        <v>-14982</v>
      </c>
      <c r="J20" s="3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  <c r="N20" s="29">
        <f t="shared" si="2"/>
        <v>20649865.710000001</v>
      </c>
    </row>
    <row r="21" spans="1:14" ht="18.75" x14ac:dyDescent="0.25">
      <c r="A21" s="3" t="s">
        <v>9</v>
      </c>
      <c r="B21" s="6" t="s">
        <v>30</v>
      </c>
      <c r="C21" s="23">
        <v>61023.58</v>
      </c>
      <c r="D21" s="26"/>
      <c r="E21" s="26"/>
      <c r="F21" s="26"/>
      <c r="G21" s="26"/>
      <c r="H21" s="26"/>
      <c r="I21" s="26"/>
      <c r="J21" s="26"/>
      <c r="K21" s="17"/>
      <c r="L21" s="17"/>
      <c r="M21" s="15"/>
      <c r="N21" s="29">
        <f t="shared" si="2"/>
        <v>61023.58</v>
      </c>
    </row>
    <row r="22" spans="1:14" ht="18.75" x14ac:dyDescent="0.25">
      <c r="A22" s="3" t="s">
        <v>71</v>
      </c>
      <c r="B22" s="6" t="s">
        <v>72</v>
      </c>
      <c r="C22" s="23">
        <v>329600</v>
      </c>
      <c r="D22" s="26"/>
      <c r="E22" s="29"/>
      <c r="F22" s="29"/>
      <c r="G22" s="29"/>
      <c r="H22" s="29"/>
      <c r="I22" s="29">
        <v>-14982</v>
      </c>
      <c r="J22" s="29"/>
      <c r="K22" s="15"/>
      <c r="L22" s="15"/>
      <c r="M22" s="15"/>
      <c r="N22" s="29">
        <f t="shared" si="2"/>
        <v>314618</v>
      </c>
    </row>
    <row r="23" spans="1:14" ht="19.5" customHeight="1" x14ac:dyDescent="0.25">
      <c r="A23" s="3" t="s">
        <v>10</v>
      </c>
      <c r="B23" s="6" t="s">
        <v>31</v>
      </c>
      <c r="C23" s="23">
        <v>14314509</v>
      </c>
      <c r="D23" s="26">
        <v>497831.13</v>
      </c>
      <c r="E23" s="29">
        <v>0</v>
      </c>
      <c r="F23" s="29"/>
      <c r="G23" s="29">
        <v>5000000</v>
      </c>
      <c r="H23" s="29"/>
      <c r="I23" s="29"/>
      <c r="J23" s="29"/>
      <c r="K23" s="15"/>
      <c r="L23" s="15">
        <v>0</v>
      </c>
      <c r="M23" s="15"/>
      <c r="N23" s="29">
        <f t="shared" si="2"/>
        <v>19812340.130000003</v>
      </c>
    </row>
    <row r="24" spans="1:14" ht="36" customHeight="1" x14ac:dyDescent="0.25">
      <c r="A24" s="3" t="s">
        <v>11</v>
      </c>
      <c r="B24" s="6" t="s">
        <v>32</v>
      </c>
      <c r="C24" s="23">
        <v>263884</v>
      </c>
      <c r="D24" s="26"/>
      <c r="E24" s="29">
        <v>198000</v>
      </c>
      <c r="F24" s="29"/>
      <c r="G24" s="29"/>
      <c r="H24" s="29"/>
      <c r="I24" s="29"/>
      <c r="J24" s="29"/>
      <c r="K24" s="15"/>
      <c r="L24" s="15">
        <v>0</v>
      </c>
      <c r="M24" s="15"/>
      <c r="N24" s="29">
        <f t="shared" si="2"/>
        <v>461884</v>
      </c>
    </row>
    <row r="25" spans="1:14" ht="18.75" x14ac:dyDescent="0.25">
      <c r="A25" s="10" t="s">
        <v>57</v>
      </c>
      <c r="B25" s="11" t="s">
        <v>58</v>
      </c>
      <c r="C25" s="30">
        <f t="shared" ref="C25:M25" si="6">C26+C27</f>
        <v>382763</v>
      </c>
      <c r="D25" s="30">
        <f t="shared" si="6"/>
        <v>61286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0</v>
      </c>
      <c r="N25" s="29">
        <f t="shared" si="2"/>
        <v>444049</v>
      </c>
    </row>
    <row r="26" spans="1:14" ht="18.75" x14ac:dyDescent="0.25">
      <c r="A26" s="3" t="s">
        <v>12</v>
      </c>
      <c r="B26" s="6" t="s">
        <v>33</v>
      </c>
      <c r="C26" s="23">
        <v>69997</v>
      </c>
      <c r="D26" s="26">
        <v>61286</v>
      </c>
      <c r="E26" s="29"/>
      <c r="F26" s="29"/>
      <c r="G26" s="29"/>
      <c r="H26" s="29"/>
      <c r="I26" s="15"/>
      <c r="J26" s="29"/>
      <c r="K26" s="15"/>
      <c r="L26" s="15"/>
      <c r="M26" s="15"/>
      <c r="N26" s="29">
        <f t="shared" si="2"/>
        <v>131283</v>
      </c>
    </row>
    <row r="27" spans="1:14" ht="18.75" x14ac:dyDescent="0.25">
      <c r="A27" s="3" t="s">
        <v>13</v>
      </c>
      <c r="B27" s="6" t="s">
        <v>34</v>
      </c>
      <c r="C27" s="23">
        <v>312766</v>
      </c>
      <c r="D27" s="26"/>
      <c r="E27" s="29"/>
      <c r="F27" s="29"/>
      <c r="G27" s="29"/>
      <c r="H27" s="29"/>
      <c r="I27" s="15"/>
      <c r="J27" s="29"/>
      <c r="K27" s="15"/>
      <c r="L27" s="15"/>
      <c r="M27" s="15"/>
      <c r="N27" s="29">
        <f t="shared" si="2"/>
        <v>312766</v>
      </c>
    </row>
    <row r="28" spans="1:14" ht="18.75" x14ac:dyDescent="0.25">
      <c r="A28" s="10" t="s">
        <v>59</v>
      </c>
      <c r="B28" s="11" t="s">
        <v>60</v>
      </c>
      <c r="C28" s="30">
        <f t="shared" ref="C28:K28" si="7">C29+C30+C31+C32+C33</f>
        <v>106684181.58</v>
      </c>
      <c r="D28" s="30">
        <f t="shared" si="7"/>
        <v>1886598.89</v>
      </c>
      <c r="E28" s="30">
        <f t="shared" si="7"/>
        <v>0</v>
      </c>
      <c r="F28" s="30">
        <f t="shared" si="7"/>
        <v>1714997</v>
      </c>
      <c r="G28" s="30">
        <f>G29+G30+G31+G32+G33</f>
        <v>3240062</v>
      </c>
      <c r="H28" s="30">
        <f>H29+H30+H31+H32+H33</f>
        <v>981888</v>
      </c>
      <c r="I28" s="30">
        <f t="shared" si="7"/>
        <v>4275883.4000000004</v>
      </c>
      <c r="J28" s="30">
        <f t="shared" si="7"/>
        <v>652942.24</v>
      </c>
      <c r="K28" s="20">
        <f t="shared" si="7"/>
        <v>0</v>
      </c>
      <c r="L28" s="20">
        <f>L29+L30+L31+L32+L33</f>
        <v>0</v>
      </c>
      <c r="M28" s="20">
        <f>M29+M30+M31+M32+M33</f>
        <v>0</v>
      </c>
      <c r="N28" s="29">
        <f t="shared" si="2"/>
        <v>119436553.11</v>
      </c>
    </row>
    <row r="29" spans="1:14" ht="18.75" x14ac:dyDescent="0.25">
      <c r="A29" s="3" t="s">
        <v>14</v>
      </c>
      <c r="B29" s="6" t="s">
        <v>35</v>
      </c>
      <c r="C29" s="23">
        <v>14624235</v>
      </c>
      <c r="D29" s="26">
        <v>97874</v>
      </c>
      <c r="E29" s="29"/>
      <c r="F29" s="29">
        <v>10700</v>
      </c>
      <c r="G29" s="29">
        <v>18877</v>
      </c>
      <c r="H29" s="29">
        <v>70000</v>
      </c>
      <c r="I29" s="29">
        <v>110370.34</v>
      </c>
      <c r="J29" s="29">
        <v>-93394</v>
      </c>
      <c r="K29" s="15"/>
      <c r="L29" s="15">
        <v>0</v>
      </c>
      <c r="M29" s="15"/>
      <c r="N29" s="29">
        <f t="shared" si="2"/>
        <v>14838662.34</v>
      </c>
    </row>
    <row r="30" spans="1:14" ht="18.75" x14ac:dyDescent="0.25">
      <c r="A30" s="3" t="s">
        <v>15</v>
      </c>
      <c r="B30" s="6" t="s">
        <v>36</v>
      </c>
      <c r="C30" s="23">
        <v>68413868.579999998</v>
      </c>
      <c r="D30" s="26">
        <v>1540556</v>
      </c>
      <c r="E30" s="29"/>
      <c r="F30" s="29">
        <v>1321450</v>
      </c>
      <c r="G30" s="29">
        <v>2516516</v>
      </c>
      <c r="H30" s="29">
        <v>288998</v>
      </c>
      <c r="I30" s="29">
        <v>3421230.66</v>
      </c>
      <c r="J30" s="29">
        <v>398336.16</v>
      </c>
      <c r="K30" s="15"/>
      <c r="L30" s="15">
        <v>0</v>
      </c>
      <c r="M30" s="15"/>
      <c r="N30" s="29">
        <f t="shared" si="2"/>
        <v>77900955.399999991</v>
      </c>
    </row>
    <row r="31" spans="1:14" ht="18.75" x14ac:dyDescent="0.25">
      <c r="A31" s="3" t="s">
        <v>75</v>
      </c>
      <c r="B31" s="6" t="s">
        <v>76</v>
      </c>
      <c r="C31" s="23">
        <v>6050371</v>
      </c>
      <c r="D31" s="26">
        <v>17285.89</v>
      </c>
      <c r="E31" s="29"/>
      <c r="F31" s="29">
        <v>78397</v>
      </c>
      <c r="G31" s="29">
        <v>691477</v>
      </c>
      <c r="H31" s="29">
        <v>486903</v>
      </c>
      <c r="I31" s="29">
        <v>464586.4</v>
      </c>
      <c r="J31" s="29">
        <v>15250</v>
      </c>
      <c r="K31" s="15"/>
      <c r="L31" s="15"/>
      <c r="M31" s="15"/>
      <c r="N31" s="29">
        <f t="shared" si="2"/>
        <v>7804270.29</v>
      </c>
    </row>
    <row r="32" spans="1:14" ht="18.75" x14ac:dyDescent="0.25">
      <c r="A32" s="3" t="s">
        <v>16</v>
      </c>
      <c r="B32" s="6" t="s">
        <v>37</v>
      </c>
      <c r="C32" s="23">
        <v>426305</v>
      </c>
      <c r="D32" s="26"/>
      <c r="E32" s="29"/>
      <c r="F32" s="29"/>
      <c r="G32" s="15"/>
      <c r="H32" s="15"/>
      <c r="I32" s="29">
        <v>-4000</v>
      </c>
      <c r="J32" s="29"/>
      <c r="K32" s="15"/>
      <c r="L32" s="15"/>
      <c r="M32" s="15"/>
      <c r="N32" s="29">
        <f t="shared" si="2"/>
        <v>422305</v>
      </c>
    </row>
    <row r="33" spans="1:14" ht="18.75" x14ac:dyDescent="0.25">
      <c r="A33" s="3" t="s">
        <v>17</v>
      </c>
      <c r="B33" s="6" t="s">
        <v>38</v>
      </c>
      <c r="C33" s="23">
        <v>17169402</v>
      </c>
      <c r="D33" s="26">
        <v>230883</v>
      </c>
      <c r="E33" s="29"/>
      <c r="F33" s="29">
        <v>304450</v>
      </c>
      <c r="G33" s="29">
        <v>13192</v>
      </c>
      <c r="H33" s="29">
        <v>135987</v>
      </c>
      <c r="I33" s="29">
        <v>283696</v>
      </c>
      <c r="J33" s="29">
        <v>332750.08000000002</v>
      </c>
      <c r="K33" s="15"/>
      <c r="L33" s="15">
        <v>0</v>
      </c>
      <c r="M33" s="15"/>
      <c r="N33" s="29">
        <f t="shared" si="2"/>
        <v>18470360.079999998</v>
      </c>
    </row>
    <row r="34" spans="1:14" ht="18.75" x14ac:dyDescent="0.25">
      <c r="A34" s="10" t="s">
        <v>61</v>
      </c>
      <c r="B34" s="11" t="s">
        <v>62</v>
      </c>
      <c r="C34" s="30">
        <f t="shared" ref="C34:M34" si="8">C35+C36</f>
        <v>11999794</v>
      </c>
      <c r="D34" s="30">
        <f t="shared" si="8"/>
        <v>157473</v>
      </c>
      <c r="E34" s="30">
        <f t="shared" si="8"/>
        <v>108696</v>
      </c>
      <c r="F34" s="30">
        <f t="shared" si="8"/>
        <v>0</v>
      </c>
      <c r="G34" s="30">
        <f t="shared" si="8"/>
        <v>429777</v>
      </c>
      <c r="H34" s="30">
        <f t="shared" si="8"/>
        <v>290731</v>
      </c>
      <c r="I34" s="30">
        <f t="shared" si="8"/>
        <v>137925</v>
      </c>
      <c r="J34" s="30">
        <f t="shared" si="8"/>
        <v>0</v>
      </c>
      <c r="K34" s="20">
        <f t="shared" si="8"/>
        <v>0</v>
      </c>
      <c r="L34" s="20">
        <v>0</v>
      </c>
      <c r="M34" s="20">
        <f t="shared" si="8"/>
        <v>0</v>
      </c>
      <c r="N34" s="29">
        <f t="shared" si="2"/>
        <v>13124396</v>
      </c>
    </row>
    <row r="35" spans="1:14" ht="18.75" x14ac:dyDescent="0.25">
      <c r="A35" s="3" t="s">
        <v>18</v>
      </c>
      <c r="B35" s="6" t="s">
        <v>39</v>
      </c>
      <c r="C35" s="23">
        <v>11999794</v>
      </c>
      <c r="D35" s="26">
        <v>157473</v>
      </c>
      <c r="E35" s="26">
        <v>108696</v>
      </c>
      <c r="F35" s="26"/>
      <c r="G35" s="26">
        <v>429777</v>
      </c>
      <c r="H35" s="26">
        <v>290731</v>
      </c>
      <c r="I35" s="26">
        <v>137925</v>
      </c>
      <c r="J35" s="26"/>
      <c r="K35" s="17"/>
      <c r="L35" s="17">
        <v>0</v>
      </c>
      <c r="M35" s="15"/>
      <c r="N35" s="29">
        <f t="shared" si="2"/>
        <v>13124396</v>
      </c>
    </row>
    <row r="36" spans="1:14" ht="18.75" hidden="1" x14ac:dyDescent="0.25">
      <c r="A36" s="3"/>
      <c r="B36" s="6"/>
      <c r="C36" s="25"/>
      <c r="D36" s="17"/>
      <c r="E36" s="15"/>
      <c r="F36" s="15"/>
      <c r="G36" s="15"/>
      <c r="H36" s="15"/>
      <c r="I36" s="15"/>
      <c r="J36" s="29"/>
      <c r="K36" s="15"/>
      <c r="L36" s="15"/>
      <c r="M36" s="15"/>
      <c r="N36" s="29">
        <f t="shared" si="2"/>
        <v>0</v>
      </c>
    </row>
    <row r="37" spans="1:14" ht="19.5" customHeight="1" x14ac:dyDescent="0.25">
      <c r="A37" s="10" t="s">
        <v>63</v>
      </c>
      <c r="B37" s="11" t="s">
        <v>64</v>
      </c>
      <c r="C37" s="30">
        <f t="shared" ref="C37:M37" si="9">C38+C39+C40+C41</f>
        <v>18232049.16</v>
      </c>
      <c r="D37" s="30">
        <f t="shared" si="9"/>
        <v>0</v>
      </c>
      <c r="E37" s="30">
        <f t="shared" si="9"/>
        <v>49.8</v>
      </c>
      <c r="F37" s="30"/>
      <c r="G37" s="30">
        <f t="shared" si="9"/>
        <v>37772.639999999999</v>
      </c>
      <c r="H37" s="30">
        <f t="shared" si="9"/>
        <v>0</v>
      </c>
      <c r="I37" s="30">
        <f t="shared" si="9"/>
        <v>-3195</v>
      </c>
      <c r="J37" s="30">
        <f t="shared" si="9"/>
        <v>0</v>
      </c>
      <c r="K37" s="20">
        <f t="shared" si="9"/>
        <v>0</v>
      </c>
      <c r="L37" s="20">
        <f t="shared" si="9"/>
        <v>0</v>
      </c>
      <c r="M37" s="20">
        <f t="shared" si="9"/>
        <v>0</v>
      </c>
      <c r="N37" s="29">
        <f t="shared" si="2"/>
        <v>18266676.600000001</v>
      </c>
    </row>
    <row r="38" spans="1:14" ht="18.75" x14ac:dyDescent="0.25">
      <c r="A38" s="3">
        <v>1001</v>
      </c>
      <c r="B38" s="6" t="s">
        <v>40</v>
      </c>
      <c r="C38" s="23">
        <v>1120961</v>
      </c>
      <c r="D38" s="26"/>
      <c r="E38" s="29"/>
      <c r="F38" s="29"/>
      <c r="G38" s="29"/>
      <c r="H38" s="29"/>
      <c r="I38" s="29">
        <v>14982</v>
      </c>
      <c r="J38" s="29"/>
      <c r="K38" s="15"/>
      <c r="L38" s="15"/>
      <c r="M38" s="15"/>
      <c r="N38" s="29">
        <f t="shared" si="2"/>
        <v>1135943</v>
      </c>
    </row>
    <row r="39" spans="1:14" ht="18.75" x14ac:dyDescent="0.25">
      <c r="A39" s="2">
        <v>1003</v>
      </c>
      <c r="B39" s="6" t="s">
        <v>41</v>
      </c>
      <c r="C39" s="23">
        <v>36000</v>
      </c>
      <c r="D39" s="26"/>
      <c r="E39" s="29"/>
      <c r="F39" s="29"/>
      <c r="G39" s="29"/>
      <c r="H39" s="29"/>
      <c r="I39" s="29">
        <v>-15000</v>
      </c>
      <c r="J39" s="29"/>
      <c r="K39" s="15"/>
      <c r="L39" s="15"/>
      <c r="M39" s="15"/>
      <c r="N39" s="29">
        <f t="shared" si="2"/>
        <v>21000</v>
      </c>
    </row>
    <row r="40" spans="1:14" ht="18.75" x14ac:dyDescent="0.25">
      <c r="A40" s="5">
        <v>1004</v>
      </c>
      <c r="B40" s="6" t="s">
        <v>42</v>
      </c>
      <c r="C40" s="23">
        <v>15748668.16</v>
      </c>
      <c r="D40" s="26"/>
      <c r="E40" s="29">
        <v>49.8</v>
      </c>
      <c r="F40" s="29"/>
      <c r="G40" s="29">
        <v>37772.639999999999</v>
      </c>
      <c r="H40" s="29"/>
      <c r="I40" s="29">
        <v>-3177</v>
      </c>
      <c r="J40" s="29"/>
      <c r="K40" s="15"/>
      <c r="L40" s="15"/>
      <c r="M40" s="15"/>
      <c r="N40" s="29">
        <f t="shared" si="2"/>
        <v>15783313.600000001</v>
      </c>
    </row>
    <row r="41" spans="1:14" ht="21" customHeight="1" x14ac:dyDescent="0.25">
      <c r="A41" s="5">
        <v>1006</v>
      </c>
      <c r="B41" s="6" t="s">
        <v>43</v>
      </c>
      <c r="C41" s="23">
        <v>1326420</v>
      </c>
      <c r="D41" s="26"/>
      <c r="E41" s="15"/>
      <c r="F41" s="15"/>
      <c r="G41" s="15"/>
      <c r="H41" s="15"/>
      <c r="I41" s="29"/>
      <c r="J41" s="29"/>
      <c r="K41" s="15"/>
      <c r="L41" s="15">
        <v>0</v>
      </c>
      <c r="M41" s="15"/>
      <c r="N41" s="29">
        <f t="shared" si="2"/>
        <v>1326420</v>
      </c>
    </row>
    <row r="42" spans="1:14" ht="21" customHeight="1" x14ac:dyDescent="0.25">
      <c r="A42" s="14" t="s">
        <v>65</v>
      </c>
      <c r="B42" s="11" t="s">
        <v>66</v>
      </c>
      <c r="C42" s="30">
        <f t="shared" ref="C42:M42" si="10">C43</f>
        <v>90000</v>
      </c>
      <c r="D42" s="30">
        <f t="shared" si="10"/>
        <v>0</v>
      </c>
      <c r="E42" s="30">
        <f t="shared" si="10"/>
        <v>0</v>
      </c>
      <c r="F42" s="30">
        <f t="shared" si="10"/>
        <v>0</v>
      </c>
      <c r="G42" s="30">
        <f t="shared" si="10"/>
        <v>0</v>
      </c>
      <c r="H42" s="30"/>
      <c r="I42" s="30">
        <f t="shared" si="10"/>
        <v>-9800</v>
      </c>
      <c r="J42" s="3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9">
        <f t="shared" si="2"/>
        <v>80200</v>
      </c>
    </row>
    <row r="43" spans="1:14" ht="18" customHeight="1" x14ac:dyDescent="0.25">
      <c r="A43" s="5" t="s">
        <v>73</v>
      </c>
      <c r="B43" s="6" t="s">
        <v>74</v>
      </c>
      <c r="C43" s="23">
        <v>90000</v>
      </c>
      <c r="D43" s="26"/>
      <c r="E43" s="29"/>
      <c r="F43" s="29"/>
      <c r="G43" s="29"/>
      <c r="H43" s="29"/>
      <c r="I43" s="29">
        <v>-9800</v>
      </c>
      <c r="J43" s="29"/>
      <c r="K43" s="15"/>
      <c r="L43" s="15">
        <v>0</v>
      </c>
      <c r="M43" s="15"/>
      <c r="N43" s="29">
        <f t="shared" si="2"/>
        <v>80200</v>
      </c>
    </row>
    <row r="44" spans="1:14" ht="18.75" hidden="1" x14ac:dyDescent="0.25">
      <c r="A44" s="5" t="s">
        <v>73</v>
      </c>
      <c r="B44" s="6" t="s">
        <v>74</v>
      </c>
      <c r="C44" s="25"/>
      <c r="D44" s="26"/>
      <c r="E44" s="29"/>
      <c r="F44" s="29"/>
      <c r="G44" s="29"/>
      <c r="H44" s="29"/>
      <c r="I44" s="15"/>
      <c r="J44" s="29"/>
      <c r="K44" s="15"/>
      <c r="L44" s="15"/>
      <c r="M44" s="15"/>
      <c r="N44" s="29">
        <f t="shared" si="2"/>
        <v>0</v>
      </c>
    </row>
    <row r="45" spans="1:14" ht="49.5" x14ac:dyDescent="0.25">
      <c r="A45" s="14" t="s">
        <v>67</v>
      </c>
      <c r="B45" s="11" t="s">
        <v>68</v>
      </c>
      <c r="C45" s="30">
        <f t="shared" ref="C45:M45" si="11">C46+C47+C48</f>
        <v>316000</v>
      </c>
      <c r="D45" s="30">
        <f t="shared" si="11"/>
        <v>0</v>
      </c>
      <c r="E45" s="30">
        <f t="shared" si="11"/>
        <v>0</v>
      </c>
      <c r="F45" s="30">
        <f t="shared" si="11"/>
        <v>0</v>
      </c>
      <c r="G45" s="30">
        <f t="shared" si="11"/>
        <v>0</v>
      </c>
      <c r="H45" s="30">
        <f t="shared" si="11"/>
        <v>200000</v>
      </c>
      <c r="I45" s="30">
        <f t="shared" si="11"/>
        <v>75000</v>
      </c>
      <c r="J45" s="30">
        <f t="shared" si="11"/>
        <v>30000</v>
      </c>
      <c r="K45" s="20">
        <f t="shared" si="11"/>
        <v>0</v>
      </c>
      <c r="L45" s="20">
        <f t="shared" si="11"/>
        <v>0</v>
      </c>
      <c r="M45" s="20">
        <f t="shared" si="11"/>
        <v>0</v>
      </c>
      <c r="N45" s="29">
        <f t="shared" si="2"/>
        <v>621000</v>
      </c>
    </row>
    <row r="46" spans="1:14" ht="49.5" x14ac:dyDescent="0.25">
      <c r="A46" s="5">
        <v>1401</v>
      </c>
      <c r="B46" s="6" t="s">
        <v>44</v>
      </c>
      <c r="C46" s="23">
        <v>316000</v>
      </c>
      <c r="D46" s="26"/>
      <c r="E46" s="29"/>
      <c r="F46" s="29"/>
      <c r="G46" s="29"/>
      <c r="H46" s="29"/>
      <c r="I46" s="29"/>
      <c r="J46" s="29"/>
      <c r="K46" s="15"/>
      <c r="L46" s="15"/>
      <c r="M46" s="15"/>
      <c r="N46" s="29">
        <f t="shared" si="2"/>
        <v>316000</v>
      </c>
    </row>
    <row r="47" spans="1:14" ht="18.75" x14ac:dyDescent="0.25">
      <c r="A47" s="5" t="s">
        <v>19</v>
      </c>
      <c r="B47" s="6" t="s">
        <v>45</v>
      </c>
      <c r="C47" s="23">
        <v>0</v>
      </c>
      <c r="D47" s="26"/>
      <c r="E47" s="29"/>
      <c r="F47" s="29"/>
      <c r="G47" s="29"/>
      <c r="H47" s="29"/>
      <c r="I47" s="29"/>
      <c r="J47" s="29"/>
      <c r="K47" s="15"/>
      <c r="L47" s="15"/>
      <c r="M47" s="15"/>
      <c r="N47" s="29">
        <f t="shared" si="2"/>
        <v>0</v>
      </c>
    </row>
    <row r="48" spans="1:14" ht="33" x14ac:dyDescent="0.25">
      <c r="A48" s="5">
        <v>1403</v>
      </c>
      <c r="B48" s="6" t="s">
        <v>46</v>
      </c>
      <c r="C48" s="26">
        <v>0</v>
      </c>
      <c r="D48" s="26">
        <v>0</v>
      </c>
      <c r="E48" s="29"/>
      <c r="F48" s="29"/>
      <c r="G48" s="29"/>
      <c r="H48" s="29">
        <v>200000</v>
      </c>
      <c r="I48" s="29">
        <v>75000</v>
      </c>
      <c r="J48" s="29">
        <v>30000</v>
      </c>
      <c r="K48" s="15"/>
      <c r="L48" s="15"/>
      <c r="M48" s="15"/>
      <c r="N48" s="29">
        <f t="shared" si="2"/>
        <v>305000</v>
      </c>
    </row>
    <row r="49" spans="1:14" ht="21.75" customHeight="1" x14ac:dyDescent="0.25">
      <c r="A49" s="34" t="s">
        <v>20</v>
      </c>
      <c r="B49" s="35"/>
      <c r="C49" s="27">
        <f>C6+C15+C17+C20+C25+C28+C34+C37+C42+C45</f>
        <v>181765726.31999999</v>
      </c>
      <c r="D49" s="27">
        <f>D6+D15+D17+D20+D25+D28+D34+D37+D42+D45</f>
        <v>3547995.88</v>
      </c>
      <c r="E49" s="27">
        <f>E6+E15+E17+E20+E25+E28+E34+E37+E42+E45</f>
        <v>108745.8</v>
      </c>
      <c r="F49" s="27">
        <f>F6+F15+F17+F20+F25+F28+F34+F37+F42+F45</f>
        <v>1789556</v>
      </c>
      <c r="G49" s="27">
        <f t="shared" ref="G49:J49" si="12">G6+G15+G17+G20+G25+G28+G34+G37+G42+G45</f>
        <v>9284406.6400000006</v>
      </c>
      <c r="H49" s="27">
        <f t="shared" si="12"/>
        <v>1803292</v>
      </c>
      <c r="I49" s="27">
        <f t="shared" si="12"/>
        <v>4757605.4000000004</v>
      </c>
      <c r="J49" s="27">
        <f t="shared" si="12"/>
        <v>355416.38</v>
      </c>
      <c r="K49" s="21">
        <f>K6+K15+K17+K20+K25+K28+K34+K37+K42+K45</f>
        <v>0</v>
      </c>
      <c r="L49" s="21">
        <f>L6+L15+L17+L20+L25+L28+L34+L37+L42+L45</f>
        <v>0</v>
      </c>
      <c r="M49" s="21">
        <f>M6+M15+M17+M20+M25+M28+M34+M37+M42+M45</f>
        <v>0</v>
      </c>
      <c r="N49" s="24">
        <f>C49+D49+E49+F49+G49+H49+I49+J49</f>
        <v>203412744.41999999</v>
      </c>
    </row>
    <row r="50" spans="1:14" x14ac:dyDescent="0.25">
      <c r="N50" s="31">
        <f>N6+N15+N17+N20+N25+N28+N34+N37+N42+N45</f>
        <v>203412744.41999999</v>
      </c>
    </row>
  </sheetData>
  <mergeCells count="2">
    <mergeCell ref="A2:N2"/>
    <mergeCell ref="A49:B49"/>
  </mergeCells>
  <pageMargins left="0.39370078740157483" right="0" top="0.47244094488188981" bottom="0.19685039370078741" header="0.31496062992125984" footer="0.31496062992125984"/>
  <pageSetup paperSize="9"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Администратор</cp:lastModifiedBy>
  <cp:lastPrinted>2020-03-19T12:22:39Z</cp:lastPrinted>
  <dcterms:created xsi:type="dcterms:W3CDTF">2015-05-13T12:52:11Z</dcterms:created>
  <dcterms:modified xsi:type="dcterms:W3CDTF">2022-04-01T09:31:17Z</dcterms:modified>
</cp:coreProperties>
</file>