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доходы'!$A$4:$K$70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доходы'!$A$1:$K$70</definedName>
  </definedNames>
  <calcPr calcId="145621"/>
  <pivotCaches>
    <pivotCache cacheId="2" r:id="rId4"/>
  </pivotCaches>
</workbook>
</file>

<file path=xl/calcChain.xml><?xml version="1.0" encoding="utf-8"?>
<calcChain xmlns="http://schemas.openxmlformats.org/spreadsheetml/2006/main">
  <c r="E66" i="5" l="1"/>
  <c r="E67" i="5"/>
  <c r="E62" i="5"/>
  <c r="E60" i="5"/>
  <c r="E58" i="5"/>
  <c r="E57" i="5"/>
  <c r="E53" i="5"/>
  <c r="E50" i="5"/>
  <c r="D65" i="5" l="1"/>
  <c r="D61" i="5"/>
  <c r="E61" i="5" s="1"/>
  <c r="D59" i="5"/>
  <c r="E59" i="5" s="1"/>
  <c r="D56" i="5"/>
  <c r="D52" i="5"/>
  <c r="D51" i="5" s="1"/>
  <c r="E51" i="5" s="1"/>
  <c r="D49" i="5"/>
  <c r="C52" i="5"/>
  <c r="E52" i="5" s="1"/>
  <c r="D55" i="5" l="1"/>
  <c r="E55" i="5" s="1"/>
  <c r="E56" i="5"/>
  <c r="D64" i="5"/>
  <c r="E65" i="5"/>
  <c r="D48" i="5"/>
  <c r="E48" i="5" s="1"/>
  <c r="E49" i="5"/>
  <c r="D54" i="5"/>
  <c r="E54" i="5" s="1"/>
  <c r="C47" i="5"/>
  <c r="C68" i="5" s="1"/>
  <c r="D63" i="5" l="1"/>
  <c r="E64" i="5"/>
  <c r="E63" i="5" l="1"/>
  <c r="D47" i="5"/>
  <c r="E47" i="5" s="1"/>
  <c r="E6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D24" i="5"/>
  <c r="E24" i="5" s="1"/>
  <c r="D22" i="5" l="1"/>
  <c r="D21" i="5" s="1"/>
  <c r="D20" i="5" s="1"/>
  <c r="D5" i="5" s="1"/>
  <c r="C22" i="5"/>
  <c r="C21" i="5" s="1"/>
  <c r="C20" i="5" s="1"/>
  <c r="K68" i="5" l="1"/>
  <c r="J68" i="5"/>
  <c r="I68" i="5"/>
  <c r="H68" i="5"/>
  <c r="G68" i="5"/>
  <c r="F68" i="5"/>
  <c r="E23" i="5" l="1"/>
  <c r="E22" i="5"/>
  <c r="E21" i="5"/>
  <c r="E20" i="5"/>
  <c r="D68" i="5" l="1"/>
  <c r="E68" i="5" s="1"/>
  <c r="E5" i="5"/>
  <c r="F69" i="4" l="1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<sst xmlns="http://schemas.openxmlformats.org/spreadsheetml/2006/main" count="693" uniqueCount="452">
  <si>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</si>
  <si>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</si>
  <si>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</si>
  <si>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</si>
  <si>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</si>
  <si>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</si>
  <si>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</si>
  <si>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</si>
  <si>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</si>
  <si>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</si>
  <si>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</si>
  <si>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</si>
  <si>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</si>
  <si>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</si>
  <si>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</si>
  <si>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</si>
  <si>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</si>
  <si>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</si>
  <si>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</si>
  <si>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</si>
  <si>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</si>
  <si>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</si>
  <si>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</si>
  <si>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</si>
  <si>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</si>
  <si>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</si>
  <si>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</si>
  <si>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</si>
  <si>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</si>
  <si>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</si>
  <si>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</si>
  <si>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</si>
  <si>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</si>
  <si>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</si>
  <si>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</si>
  <si>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</si>
  <si>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</si>
  <si>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</si>
  <si>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</si>
  <si>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</si>
  <si>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</si>
  <si>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</si>
  <si>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</si>
  <si>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</si>
  <si>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</si>
  <si>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</si>
  <si>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</si>
  <si>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</si>
  <si>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</si>
  <si>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</si>
  <si>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</si>
  <si>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</si>
  <si>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</si>
  <si>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</si>
  <si>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</si>
  <si>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</si>
  <si>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</si>
  <si>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</si>
  <si>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</si>
  <si>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</si>
  <si>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</si>
  <si>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</si>
  <si>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</si>
  <si>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</si>
  <si>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</si>
  <si>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</si>
  <si>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</si>
  <si>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</si>
  <si>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</si>
  <si>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</si>
  <si>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</si>
  <si>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</si>
  <si>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</si>
  <si>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</si>
  <si>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</si>
  <si>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</si>
  <si>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</si>
  <si>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</si>
  <si>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</si>
  <si>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</si>
  <si>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</si>
  <si>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</si>
  <si>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</si>
  <si>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</si>
  <si>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</si>
  <si>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</si>
  <si>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</si>
  <si>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</si>
  <si>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</si>
  <si>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</si>
  <si>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</si>
  <si>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</si>
  <si>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</si>
  <si>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</si>
  <si>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</si>
  <si>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</si>
  <si>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</si>
  <si>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</si>
  <si>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</si>
  <si>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</si>
  <si>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</si>
  <si>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</si>
  <si>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</si>
  <si>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</si>
  <si>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</si>
  <si>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</si>
  <si>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</si>
  <si>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</si>
  <si>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</si>
  <si>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</si>
  <si>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</si>
  <si>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</si>
  <si>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</si>
  <si>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</si>
  <si>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</si>
  <si>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</si>
  <si>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</si>
  <si>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</si>
  <si>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</si>
  <si>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</si>
  <si>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</si>
  <si>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</si>
  <si>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</si>
  <si>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</si>
  <si>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</si>
  <si>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</si>
  <si>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</si>
  <si>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</si>
  <si>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</si>
  <si>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</si>
  <si>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</si>
  <si>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</si>
  <si>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</si>
  <si>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</si>
  <si>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</si>
  <si>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</si>
  <si>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</si>
  <si>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</si>
  <si>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</si>
  <si>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</si>
  <si>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</si>
  <si>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</si>
  <si>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</si>
  <si>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</si>
  <si>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</si>
  <si>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</si>
  <si>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</si>
  <si>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</si>
  <si>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</si>
  <si>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</si>
  <si>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</si>
  <si>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</si>
  <si>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</si>
  <si>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</si>
  <si>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</si>
  <si>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</si>
  <si>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</si>
  <si>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</si>
  <si>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</si>
  <si>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</si>
  <si>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</si>
  <si>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</si>
  <si>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</si>
  <si>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</si>
  <si>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</si>
  <si>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</si>
  <si>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</si>
  <si>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</si>
  <si>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</si>
  <si>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</si>
  <si>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</si>
  <si>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</si>
  <si>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</si>
  <si>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</si>
  <si>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</si>
  <si>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</si>
  <si>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</si>
  <si>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</si>
  <si>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</si>
  <si>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</si>
  <si>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</si>
  <si>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</si>
  <si>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</si>
  <si>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</si>
  <si>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</si>
  <si>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</si>
  <si>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</si>
  <si>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</si>
  <si>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</si>
  <si>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</si>
  <si>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</si>
  <si>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</si>
  <si>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</si>
  <si>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</si>
  <si>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</si>
  <si>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</si>
  <si>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</si>
  <si>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</si>
  <si>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</si>
  <si>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</si>
  <si>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</si>
  <si>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</si>
  <si>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</si>
  <si>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</si>
  <si>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</si>
  <si>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</si>
  <si>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</si>
  <si>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</si>
  <si>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</si>
  <si>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</si>
  <si>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</si>
  <si>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</si>
  <si>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</si>
  <si>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</si>
  <si>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</si>
  <si>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</si>
  <si>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</si>
  <si>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</si>
  <si>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</si>
  <si>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</si>
  <si>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</si>
  <si>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</si>
  <si>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</si>
  <si>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</si>
  <si>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</si>
  <si>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</si>
  <si>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</si>
  <si>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</si>
  <si>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</si>
  <si>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</si>
  <si>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</si>
  <si>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</si>
  <si>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</si>
  <si>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</si>
  <si>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</si>
  <si>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</si>
  <si>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</si>
  <si>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</si>
  <si>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</si>
  <si>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</si>
  <si>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</si>
  <si>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</si>
  <si>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</si>
  <si>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</si>
  <si>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</si>
  <si>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</si>
  <si>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</si>
  <si>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</si>
  <si>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</si>
  <si>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</si>
  <si>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</si>
  <si>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</si>
  <si>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</si>
  <si>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</si>
  <si>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</si>
  <si>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</si>
  <si>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</si>
  <si>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</si>
  <si>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</si>
  <si>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</si>
  <si>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</si>
  <si>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</si>
  <si>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</si>
  <si>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</si>
  <si>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</si>
  <si>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</si>
  <si>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</si>
  <si>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</si>
  <si>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</si>
  <si>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</si>
  <si>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</si>
  <si>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</si>
  <si>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</si>
  <si>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</si>
  <si>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</si>
  <si>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</si>
  <si>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</si>
  <si>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</si>
  <si>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</si>
  <si>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</si>
  <si>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</si>
  <si>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</si>
  <si>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</si>
  <si>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</si>
  <si>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</si>
  <si>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</si>
  <si>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</si>
  <si>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</si>
  <si>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</si>
  <si>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</si>
  <si>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</si>
  <si>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</si>
  <si>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</si>
  <si>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</si>
  <si>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</si>
  <si>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</si>
  <si>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</si>
  <si>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</si>
  <si>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</si>
  <si>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</si>
  <si>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</si>
  <si>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</si>
  <si>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</si>
  <si>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</si>
  <si>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</si>
  <si>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</si>
  <si>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</si>
  <si>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</si>
  <si>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</si>
  <si>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</si>
  <si>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</si>
  <si>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</si>
  <si>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</si>
  <si>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</si>
  <si>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</si>
  <si>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</si>
  <si>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</si>
  <si>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</si>
  <si>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1 00 00000 00 0000 000</t>
  </si>
  <si>
    <t>НАЛОГОВЫЕ И НЕНАЛОГОВЫЕ ДОХОДЫ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</si>
  <si>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</si>
  <si>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</si>
  <si>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</si>
  <si>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2021 год</t>
  </si>
  <si>
    <t>Сумма на 2021 год с учетом изменений</t>
  </si>
  <si>
    <t>Сумма на 2022 год</t>
  </si>
  <si>
    <t>Сумма на 2022 год с учетом изменений</t>
  </si>
  <si>
    <t>Изменение на 2021 год (+/-)</t>
  </si>
  <si>
    <t>Изменение на 2022 год (+/-)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</si>
  <si>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</si>
  <si>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</si>
  <si>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</si>
  <si>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</si>
  <si>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</si>
  <si>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</si>
  <si>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</si>
  <si>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</si>
  <si>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Анализ изменения доходов бюджета Жирятинского муниципального района Брянской области на 2021 - 2023 годы</t>
  </si>
  <si>
    <t>Сумма на 2023 год</t>
  </si>
  <si>
    <t>Изменение на 2023 год (+/-)</t>
  </si>
  <si>
    <t>Сумма на 2023 год с учетом изменений</t>
  </si>
  <si>
    <t>000 2 02 00000 00 0000 000</t>
  </si>
  <si>
    <t>Безвозмездные поступления от других бюджетов  бюджетной системы Российской Федерации</t>
  </si>
  <si>
    <t xml:space="preserve">Дотации  бюджетам бюджетной системы Российской Федерации </t>
  </si>
  <si>
    <t>000 2 02 10000 00 0000 150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</si>
  <si>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</si>
  <si>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</si>
  <si>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000 2 02 15002 00 0000 150</t>
  </si>
  <si>
    <t>000 2 02 15002 05 0000 150</t>
  </si>
  <si>
    <t>000 1 16 0000 00 0000 000</t>
  </si>
  <si>
    <t>ШТРАФЫ, САНКЦИИ, ВОЗМЕЩЕНИЕ УЩЕРБА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</si>
  <si>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</si>
  <si>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 за административные правонарушения в области финансов 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</si>
  <si>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</si>
  <si>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 за административные правонарушения в области финансов , налогов и сборов, страхования, рынка ценных бумаг налагаемые мировыми судьями, комиссиями по делам несовершеннолетних и защите их прав</t>
  </si>
  <si>
    <t>000 1 16 10123 00 0000 140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</si>
  <si>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</si>
  <si>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</si>
  <si>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</si>
  <si>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000 1 16 01060 01 0000 140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</si>
  <si>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</si>
  <si>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</si>
  <si>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</si>
  <si>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000 1160107001 0000 140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</si>
  <si>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</si>
  <si>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000 1160107301 0000 140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</si>
  <si>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</si>
  <si>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000 1160108001 0000 140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</si>
  <si>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</si>
  <si>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</si>
  <si>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</si>
  <si>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000 116114001 0000 140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</si>
  <si>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</si>
  <si>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</si>
  <si>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</si>
  <si>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000 116115001 0000 140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</si>
  <si>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</si>
  <si>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000 116115301 0000 140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</si>
  <si>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</si>
  <si>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000 116117001 0000 140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</si>
  <si>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</si>
  <si>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</si>
  <si>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</si>
  <si>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000 1160133000 0000 140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</si>
  <si>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</si>
  <si>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</si>
  <si>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</si>
  <si>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</si>
  <si>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</si>
  <si>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</si>
  <si>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</si>
  <si>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</si>
  <si>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</si>
  <si>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</si>
  <si>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</si>
  <si>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000 105 000000 00 0000 000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</si>
  <si>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</si>
  <si>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</si>
  <si>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</si>
  <si>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</si>
  <si>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</si>
  <si>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налогооблажения</t>
  </si>
  <si>
    <t>000 1 05 04020 02 0000 110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</si>
  <si>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</si>
  <si>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</si>
  <si>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</si>
  <si>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</si>
  <si>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</si>
  <si>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</si>
  <si>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</si>
  <si>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</si>
  <si>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</si>
  <si>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</si>
  <si>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</si>
  <si>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</si>
  <si>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</si>
  <si>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</si>
  <si>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</si>
  <si>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</si>
  <si>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</si>
  <si>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</si>
  <si>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</si>
  <si>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000 2 02 20000 00 0000 150</t>
  </si>
  <si>
    <t>Субсидии бюджетам бюджетной системы Российской Федерации (межбюджетные субсидии)</t>
  </si>
  <si>
    <t>000 2 02 25519 00 0000 150</t>
  </si>
  <si>
    <t xml:space="preserve"> Субсидии бюджетам на поддержку отрасли культуры</t>
  </si>
  <si>
    <t>000 2 02 25519 05 0000 150</t>
  </si>
  <si>
    <t xml:space="preserve"> Субсидии бюджетам муниципальных районов на поддержку отрасли культуры</t>
  </si>
  <si>
    <t>000 2 02 30000 00 0000 150</t>
  </si>
  <si>
    <t xml:space="preserve">Субвенции бюджетам бюджетной системы Российской Федерации </t>
  </si>
  <si>
    <t>000 2 02 30024 00 0000 150</t>
  </si>
  <si>
    <t>Субвенции  местным бюджетам на выполнение передаваемых полномочий субъектов Российской Федерации</t>
  </si>
  <si>
    <t>000 2 02 30024 05 0000 150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</si>
  <si>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</si>
  <si>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 на осуществление отдельных полномочий в сфере образования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</si>
  <si>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</si>
  <si>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000 2 02 30029 00 0000 150</t>
  </si>
  <si>
    <t>Субвенции бюджетам на  компенсацию части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</si>
  <si>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</si>
  <si>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</si>
  <si>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000 2 02 35118 00 0000 150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</si>
  <si>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</si>
  <si>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000 2 02 35118 05 0000 150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</si>
  <si>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</si>
  <si>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000 2 02 40000 00 0000 150</t>
  </si>
  <si>
    <t>Иные межбюджетные трансферты</t>
  </si>
  <si>
    <t>000 2 02 49999 00 0000 150</t>
  </si>
  <si>
    <t xml:space="preserve">Прочие межбюджетные трансферты, передаваемые бюджетам </t>
  </si>
  <si>
    <t>000 2 02 49999 05 0000 150</t>
  </si>
  <si>
    <t>Прочие межбюджетные трансферты, передаваемые бюджетам муниципальных районов</t>
  </si>
  <si>
    <t>достижение показателей деятельности органов исполнительной власти субъектов Российской Федерации</t>
  </si>
  <si>
    <t>на осуществление  первичного воинского учета на территориях,  где отсутствуют военные комиссариаты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</si>
</sst>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 Light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10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5" borderId="1" xfId="0" quotePrefix="1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21" fillId="5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5" fillId="5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19" fillId="0" borderId="3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  <xf numFmtId="4" fontId="27" fillId="0" borderId="8" xfId="0" applyNumberFormat="1" applyFont="1" applyBorder="1"/>
    <xf numFmtId="4" fontId="27" fillId="0" borderId="8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/>
    </xf>
    <xf numFmtId="4" fontId="28" fillId="0" borderId="8" xfId="0" applyNumberFormat="1" applyFont="1" applyBorder="1" applyAlignment="1">
      <alignment horizontal="right" vertical="center" wrapText="1"/>
    </xf>
    <xf numFmtId="0" fontId="24" fillId="0" borderId="5" xfId="0" applyFont="1" applyBorder="1" applyAlignment="1">
      <alignment vertical="center" wrapText="1"/>
    </xf>
    <xf numFmtId="0" fontId="24" fillId="0" borderId="5" xfId="0" applyFont="1" applyBorder="1" applyAlignment="1">
      <alignment horizontal="justify" vertical="center" wrapText="1"/>
    </xf>
    <xf numFmtId="0" fontId="21" fillId="0" borderId="1" xfId="0" applyFont="1" applyBorder="1" applyAlignment="1">
      <alignment wrapText="1"/>
    </xf>
    <xf numFmtId="4" fontId="28" fillId="2" borderId="8" xfId="0" applyNumberFormat="1" applyFont="1" applyFill="1" applyBorder="1" applyAlignment="1">
      <alignment horizontal="right" vertical="center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justify" vertical="center" wrapText="1"/>
    </xf>
    <xf numFmtId="4" fontId="27" fillId="2" borderId="8" xfId="0" applyNumberFormat="1" applyFont="1" applyFill="1" applyBorder="1"/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justify" vertical="center" wrapText="1"/>
    </xf>
    <xf numFmtId="4" fontId="28" fillId="2" borderId="1" xfId="0" applyNumberFormat="1" applyFont="1" applyFill="1" applyBorder="1" applyAlignment="1">
      <alignment horizontal="right" vertical="center"/>
    </xf>
    <xf numFmtId="0" fontId="21" fillId="2" borderId="9" xfId="0" applyFont="1" applyFill="1" applyBorder="1" applyAlignment="1">
      <alignment vertical="center" wrapText="1"/>
    </xf>
    <xf numFmtId="4" fontId="28" fillId="0" borderId="8" xfId="0" applyNumberFormat="1" applyFont="1" applyBorder="1"/>
    <xf numFmtId="4" fontId="28" fillId="2" borderId="8" xfId="0" applyNumberFormat="1" applyFont="1" applyFill="1" applyBorder="1" applyAlignment="1">
      <alignment horizontal="right" vertical="center" wrapText="1"/>
    </xf>
    <xf numFmtId="4" fontId="28" fillId="2" borderId="1" xfId="0" applyNumberFormat="1" applyFont="1" applyFill="1" applyBorder="1" applyAlignment="1">
      <alignment horizontal="right" vertical="center" wrapText="1"/>
    </xf>
    <xf numFmtId="4" fontId="28" fillId="2" borderId="8" xfId="0" applyNumberFormat="1" applyFont="1" applyFill="1" applyBorder="1"/>
    <xf numFmtId="0" fontId="21" fillId="0" borderId="5" xfId="0" applyFont="1" applyBorder="1" applyAlignment="1">
      <alignment vertical="center" wrapText="1"/>
    </xf>
    <xf numFmtId="0" fontId="21" fillId="0" borderId="5" xfId="0" applyFont="1" applyBorder="1" applyAlignment="1">
      <alignment horizontal="justify" vertical="center" wrapText="1"/>
    </xf>
    <xf numFmtId="4" fontId="28" fillId="0" borderId="8" xfId="0" applyNumberFormat="1" applyFont="1" applyBorder="1" applyAlignment="1">
      <alignment vertical="center" wrapText="1"/>
    </xf>
    <xf numFmtId="4" fontId="28" fillId="0" borderId="1" xfId="0" applyNumberFormat="1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vertical="center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tabSelected="1" view="pageBreakPreview" zoomScale="86" zoomScaleNormal="70" zoomScaleSheetLayoutView="86" workbookViewId="0">
      <pane ySplit="4" topLeftCell="A5" activePane="bottomLeft" state="frozen"/>
      <selection pane="bottomLeft" activeCell="J68" sqref="J68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3" ht="18.75" customHeight="1" x14ac:dyDescent="0.25">
      <c r="A1" s="64"/>
      <c r="B1" s="64"/>
      <c r="C1" s="87" t="s">
        <v>322</v>
      </c>
      <c r="D1" s="87"/>
      <c r="E1" s="87"/>
      <c r="F1" s="87"/>
      <c r="G1" s="87"/>
      <c r="H1" s="87"/>
      <c r="I1" s="87"/>
      <c r="J1" s="87"/>
      <c r="K1" s="87"/>
    </row>
    <row r="2" spans="1:13" ht="23.25" customHeight="1" x14ac:dyDescent="0.25">
      <c r="A2" s="86" t="s">
        <v>337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3" ht="17.25" customHeight="1" x14ac:dyDescent="0.25">
      <c r="A3" s="85" t="s">
        <v>320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ht="54.75" customHeight="1" x14ac:dyDescent="0.25">
      <c r="A4" s="67" t="s">
        <v>321</v>
      </c>
      <c r="B4" s="65" t="s">
        <v>317</v>
      </c>
      <c r="C4" s="66" t="s">
        <v>323</v>
      </c>
      <c r="D4" s="66" t="s">
        <v>327</v>
      </c>
      <c r="E4" s="66" t="s">
        <v>324</v>
      </c>
      <c r="F4" s="66" t="s">
        <v>325</v>
      </c>
      <c r="G4" s="66" t="s">
        <v>328</v>
      </c>
      <c r="H4" s="66" t="s">
        <v>326</v>
      </c>
      <c r="I4" s="66" t="s">
        <v>338</v>
      </c>
      <c r="J4" s="66" t="s">
        <v>339</v>
      </c>
      <c r="K4" s="66" t="s">
        <v>340</v>
      </c>
    </row>
    <row r="5" spans="1:13" ht="22.5" customHeight="1" x14ac:dyDescent="0.25">
      <c r="A5" s="70" t="s">
        <v>318</v>
      </c>
      <c r="B5" s="73" t="s">
        <v>319</v>
      </c>
      <c r="C5" s="81">
        <v>55099329</v>
      </c>
      <c r="D5" s="81">
        <f>D20</f>
        <v>454881</v>
      </c>
      <c r="E5" s="81">
        <f>C5+D5</f>
        <v>55554210</v>
      </c>
      <c r="F5" s="77"/>
      <c r="G5" s="77"/>
      <c r="H5" s="77"/>
      <c r="I5" s="77"/>
      <c r="J5" s="77"/>
      <c r="K5" s="77"/>
      <c r="L5" s="72"/>
      <c r="M5" s="72"/>
    </row>
    <row r="6" spans="1:13" ht="22.5" customHeight="1" x14ac:dyDescent="0.25">
      <c r="A6" s="70" t="s">
        <v>395</v>
      </c>
      <c r="B6" s="73" t="s">
        <v>396</v>
      </c>
      <c r="C6" s="81">
        <v>203673</v>
      </c>
      <c r="D6" s="81">
        <v>203673</v>
      </c>
      <c r="E6" s="81">
        <f t="shared" ref="E6:E19" si="0">C6+D6</f>
        <v>407346</v>
      </c>
      <c r="F6" s="77"/>
      <c r="G6" s="77"/>
      <c r="H6" s="77"/>
      <c r="I6" s="77"/>
      <c r="J6" s="77"/>
      <c r="K6" s="77"/>
      <c r="L6" s="72"/>
      <c r="M6" s="72"/>
    </row>
    <row r="7" spans="1:13" ht="22.5" customHeight="1" x14ac:dyDescent="0.25">
      <c r="A7" s="70" t="s">
        <v>397</v>
      </c>
      <c r="B7" s="73" t="s">
        <v>398</v>
      </c>
      <c r="C7" s="81">
        <v>236636</v>
      </c>
      <c r="D7" s="81">
        <v>93750</v>
      </c>
      <c r="E7" s="81">
        <f t="shared" si="0"/>
        <v>330386</v>
      </c>
      <c r="F7" s="77"/>
      <c r="G7" s="77"/>
      <c r="H7" s="77"/>
      <c r="I7" s="77"/>
      <c r="J7" s="77"/>
      <c r="K7" s="77"/>
      <c r="L7" s="72"/>
      <c r="M7" s="72"/>
    </row>
    <row r="8" spans="1:13" ht="22.5" customHeight="1" x14ac:dyDescent="0.25">
      <c r="A8" s="70" t="s">
        <v>399</v>
      </c>
      <c r="B8" s="73" t="s">
        <v>398</v>
      </c>
      <c r="C8" s="81">
        <v>236636</v>
      </c>
      <c r="D8" s="81">
        <v>93750</v>
      </c>
      <c r="E8" s="81">
        <f t="shared" si="0"/>
        <v>330386</v>
      </c>
      <c r="F8" s="77"/>
      <c r="G8" s="77"/>
      <c r="H8" s="77"/>
      <c r="I8" s="77"/>
      <c r="J8" s="77"/>
      <c r="K8" s="77"/>
      <c r="L8" s="72"/>
      <c r="M8" s="72"/>
    </row>
    <row r="9" spans="1:13" ht="35.25" customHeight="1" x14ac:dyDescent="0.25">
      <c r="A9" s="70" t="s">
        <v>400</v>
      </c>
      <c r="B9" s="73" t="s">
        <v>401</v>
      </c>
      <c r="C9" s="81">
        <v>360000</v>
      </c>
      <c r="D9" s="81">
        <v>109923</v>
      </c>
      <c r="E9" s="81">
        <f t="shared" si="0"/>
        <v>469923</v>
      </c>
      <c r="F9" s="77"/>
      <c r="G9" s="77"/>
      <c r="H9" s="77"/>
      <c r="I9" s="77"/>
      <c r="J9" s="77"/>
      <c r="K9" s="77"/>
      <c r="L9" s="72"/>
      <c r="M9" s="72"/>
    </row>
    <row r="10" spans="1:13" ht="31.5" customHeight="1" x14ac:dyDescent="0.25">
      <c r="A10" s="70" t="s">
        <v>402</v>
      </c>
      <c r="B10" s="73" t="s">
        <v>403</v>
      </c>
      <c r="C10" s="81">
        <v>360000</v>
      </c>
      <c r="D10" s="81">
        <v>109923</v>
      </c>
      <c r="E10" s="81">
        <f t="shared" si="0"/>
        <v>469923</v>
      </c>
      <c r="F10" s="77"/>
      <c r="G10" s="77"/>
      <c r="H10" s="77"/>
      <c r="I10" s="77"/>
      <c r="J10" s="77"/>
      <c r="K10" s="77"/>
      <c r="L10" s="72"/>
      <c r="M10" s="72"/>
    </row>
    <row r="11" spans="1:13" ht="22.5" customHeight="1" x14ac:dyDescent="0.25">
      <c r="A11" s="70" t="s">
        <v>404</v>
      </c>
      <c r="B11" s="73" t="s">
        <v>405</v>
      </c>
      <c r="C11" s="81">
        <v>220000</v>
      </c>
      <c r="D11" s="81">
        <v>56998</v>
      </c>
      <c r="E11" s="81">
        <f t="shared" si="0"/>
        <v>276998</v>
      </c>
      <c r="F11" s="77"/>
      <c r="G11" s="77"/>
      <c r="H11" s="77"/>
      <c r="I11" s="77"/>
      <c r="J11" s="77"/>
      <c r="K11" s="77"/>
      <c r="L11" s="72"/>
      <c r="M11" s="72"/>
    </row>
    <row r="12" spans="1:13" ht="35.25" customHeight="1" x14ac:dyDescent="0.25">
      <c r="A12" s="70" t="s">
        <v>406</v>
      </c>
      <c r="B12" s="73" t="s">
        <v>407</v>
      </c>
      <c r="C12" s="81">
        <v>220000</v>
      </c>
      <c r="D12" s="81">
        <v>56998</v>
      </c>
      <c r="E12" s="81">
        <f t="shared" si="0"/>
        <v>276998</v>
      </c>
      <c r="F12" s="77"/>
      <c r="G12" s="77"/>
      <c r="H12" s="77"/>
      <c r="I12" s="77"/>
      <c r="J12" s="77"/>
      <c r="K12" s="77"/>
      <c r="L12" s="72"/>
      <c r="M12" s="72"/>
    </row>
    <row r="13" spans="1:13" ht="32.25" customHeight="1" x14ac:dyDescent="0.25">
      <c r="A13" s="70" t="s">
        <v>408</v>
      </c>
      <c r="B13" s="73" t="s">
        <v>409</v>
      </c>
      <c r="C13" s="81">
        <v>220000</v>
      </c>
      <c r="D13" s="81">
        <v>56998</v>
      </c>
      <c r="E13" s="81">
        <f t="shared" si="0"/>
        <v>276998</v>
      </c>
      <c r="F13" s="77"/>
      <c r="G13" s="77"/>
      <c r="H13" s="77"/>
      <c r="I13" s="77"/>
      <c r="J13" s="77"/>
      <c r="K13" s="77"/>
      <c r="L13" s="72"/>
      <c r="M13" s="72"/>
    </row>
    <row r="14" spans="1:13" ht="30" customHeight="1" x14ac:dyDescent="0.25">
      <c r="A14" s="70" t="s">
        <v>410</v>
      </c>
      <c r="B14" s="73" t="s">
        <v>411</v>
      </c>
      <c r="C14" s="81">
        <v>1716557</v>
      </c>
      <c r="D14" s="81">
        <v>-294544</v>
      </c>
      <c r="E14" s="81">
        <f t="shared" si="0"/>
        <v>1422013</v>
      </c>
      <c r="F14" s="77"/>
      <c r="G14" s="77"/>
      <c r="H14" s="77"/>
      <c r="I14" s="77"/>
      <c r="J14" s="77"/>
      <c r="K14" s="77"/>
      <c r="L14" s="72"/>
      <c r="M14" s="72"/>
    </row>
    <row r="15" spans="1:13" ht="51" customHeight="1" x14ac:dyDescent="0.25">
      <c r="A15" s="70" t="s">
        <v>412</v>
      </c>
      <c r="B15" s="73" t="s">
        <v>413</v>
      </c>
      <c r="C15" s="81">
        <v>1716557</v>
      </c>
      <c r="D15" s="81">
        <v>-294544</v>
      </c>
      <c r="E15" s="81">
        <f t="shared" si="0"/>
        <v>1422013</v>
      </c>
      <c r="F15" s="77"/>
      <c r="G15" s="77"/>
      <c r="H15" s="77"/>
      <c r="I15" s="77"/>
      <c r="J15" s="77"/>
      <c r="K15" s="77"/>
      <c r="L15" s="72"/>
      <c r="M15" s="72"/>
    </row>
    <row r="16" spans="1:13" ht="39.75" customHeight="1" x14ac:dyDescent="0.25">
      <c r="A16" s="70" t="s">
        <v>414</v>
      </c>
      <c r="B16" s="73" t="s">
        <v>415</v>
      </c>
      <c r="C16" s="81">
        <v>928224</v>
      </c>
      <c r="D16" s="81">
        <v>-219323</v>
      </c>
      <c r="E16" s="81">
        <f t="shared" si="0"/>
        <v>708901</v>
      </c>
      <c r="F16" s="77"/>
      <c r="G16" s="77"/>
      <c r="H16" s="77"/>
      <c r="I16" s="77"/>
      <c r="J16" s="77"/>
      <c r="K16" s="77"/>
      <c r="L16" s="72"/>
      <c r="M16" s="72"/>
    </row>
    <row r="17" spans="1:13" ht="50.25" customHeight="1" x14ac:dyDescent="0.25">
      <c r="A17" s="70" t="s">
        <v>416</v>
      </c>
      <c r="B17" s="73" t="s">
        <v>417</v>
      </c>
      <c r="C17" s="81">
        <v>928224</v>
      </c>
      <c r="D17" s="81">
        <v>-219323</v>
      </c>
      <c r="E17" s="81">
        <f t="shared" si="0"/>
        <v>708901</v>
      </c>
      <c r="F17" s="77"/>
      <c r="G17" s="77"/>
      <c r="H17" s="77"/>
      <c r="I17" s="77"/>
      <c r="J17" s="77"/>
      <c r="K17" s="77"/>
      <c r="L17" s="72"/>
      <c r="M17" s="72"/>
    </row>
    <row r="18" spans="1:13" ht="46.5" customHeight="1" x14ac:dyDescent="0.25">
      <c r="A18" s="70" t="s">
        <v>418</v>
      </c>
      <c r="B18" s="73" t="s">
        <v>419</v>
      </c>
      <c r="C18" s="81">
        <v>788333</v>
      </c>
      <c r="D18" s="81">
        <v>-75221</v>
      </c>
      <c r="E18" s="81">
        <f t="shared" si="0"/>
        <v>713112</v>
      </c>
      <c r="F18" s="77"/>
      <c r="G18" s="77"/>
      <c r="H18" s="77"/>
      <c r="I18" s="77"/>
      <c r="J18" s="77"/>
      <c r="K18" s="77"/>
      <c r="L18" s="72"/>
      <c r="M18" s="72"/>
    </row>
    <row r="19" spans="1:13" ht="54" customHeight="1" x14ac:dyDescent="0.25">
      <c r="A19" s="70" t="s">
        <v>420</v>
      </c>
      <c r="B19" s="73" t="s">
        <v>421</v>
      </c>
      <c r="C19" s="81">
        <v>788333</v>
      </c>
      <c r="D19" s="81">
        <v>-75221</v>
      </c>
      <c r="E19" s="81">
        <f t="shared" si="0"/>
        <v>713112</v>
      </c>
      <c r="F19" s="77"/>
      <c r="G19" s="77"/>
      <c r="H19" s="77"/>
      <c r="I19" s="77"/>
      <c r="J19" s="77"/>
      <c r="K19" s="77"/>
      <c r="L19" s="72"/>
      <c r="M19" s="72"/>
    </row>
    <row r="20" spans="1:13" ht="22.5" customHeight="1" x14ac:dyDescent="0.25">
      <c r="A20" s="70" t="s">
        <v>329</v>
      </c>
      <c r="B20" s="71" t="s">
        <v>330</v>
      </c>
      <c r="C20" s="82">
        <f t="shared" ref="C20:D22" si="1">C21</f>
        <v>4434089</v>
      </c>
      <c r="D20" s="82">
        <f t="shared" si="1"/>
        <v>454881</v>
      </c>
      <c r="E20" s="82">
        <f t="shared" ref="E20:E46" si="2">C20+D20</f>
        <v>4888970</v>
      </c>
      <c r="F20" s="78"/>
      <c r="G20" s="78"/>
      <c r="H20" s="78"/>
      <c r="I20" s="78"/>
      <c r="J20" s="78"/>
      <c r="K20" s="78"/>
      <c r="L20" s="72"/>
      <c r="M20" s="72"/>
    </row>
    <row r="21" spans="1:13" ht="27" customHeight="1" x14ac:dyDescent="0.25">
      <c r="A21" s="70" t="s">
        <v>331</v>
      </c>
      <c r="B21" s="71" t="s">
        <v>332</v>
      </c>
      <c r="C21" s="82">
        <f t="shared" si="1"/>
        <v>4434089</v>
      </c>
      <c r="D21" s="82">
        <f t="shared" si="1"/>
        <v>454881</v>
      </c>
      <c r="E21" s="82">
        <f t="shared" si="2"/>
        <v>4888970</v>
      </c>
      <c r="F21" s="78"/>
      <c r="G21" s="78"/>
      <c r="H21" s="78"/>
      <c r="I21" s="78"/>
      <c r="J21" s="78"/>
      <c r="K21" s="78"/>
      <c r="L21" s="72"/>
      <c r="M21" s="72"/>
    </row>
    <row r="22" spans="1:13" ht="26.25" customHeight="1" x14ac:dyDescent="0.25">
      <c r="A22" s="70" t="s">
        <v>333</v>
      </c>
      <c r="B22" s="71" t="s">
        <v>334</v>
      </c>
      <c r="C22" s="82">
        <f t="shared" si="1"/>
        <v>4434089</v>
      </c>
      <c r="D22" s="82">
        <f t="shared" si="1"/>
        <v>454881</v>
      </c>
      <c r="E22" s="82">
        <f t="shared" si="2"/>
        <v>4888970</v>
      </c>
      <c r="F22" s="78"/>
      <c r="G22" s="78"/>
      <c r="H22" s="78"/>
      <c r="I22" s="78"/>
      <c r="J22" s="78"/>
      <c r="K22" s="78"/>
      <c r="L22" s="72"/>
      <c r="M22" s="72"/>
    </row>
    <row r="23" spans="1:13" ht="31.5" customHeight="1" x14ac:dyDescent="0.25">
      <c r="A23" s="70" t="s">
        <v>335</v>
      </c>
      <c r="B23" s="71" t="s">
        <v>336</v>
      </c>
      <c r="C23" s="82">
        <v>4434089</v>
      </c>
      <c r="D23" s="82">
        <v>454881</v>
      </c>
      <c r="E23" s="82">
        <f t="shared" si="2"/>
        <v>4888970</v>
      </c>
      <c r="F23" s="78"/>
      <c r="G23" s="78"/>
      <c r="H23" s="78"/>
      <c r="I23" s="78"/>
      <c r="J23" s="78"/>
      <c r="K23" s="78"/>
      <c r="L23" s="72"/>
      <c r="M23" s="72"/>
    </row>
    <row r="24" spans="1:13" ht="31.5" customHeight="1" x14ac:dyDescent="0.25">
      <c r="A24" s="70" t="s">
        <v>349</v>
      </c>
      <c r="B24" s="71" t="s">
        <v>350</v>
      </c>
      <c r="C24" s="82">
        <v>472000</v>
      </c>
      <c r="D24" s="82">
        <f>D25+D27+D29+D31+D33+D35+D37+D39+D41+D43+D45</f>
        <v>33873</v>
      </c>
      <c r="E24" s="82">
        <f t="shared" si="2"/>
        <v>505873</v>
      </c>
      <c r="F24" s="78"/>
      <c r="G24" s="78"/>
      <c r="H24" s="78"/>
      <c r="I24" s="78"/>
      <c r="J24" s="78"/>
      <c r="K24" s="78"/>
      <c r="L24" s="72"/>
      <c r="M24" s="72"/>
    </row>
    <row r="25" spans="1:13" ht="48" customHeight="1" x14ac:dyDescent="0.25">
      <c r="A25" s="70" t="s">
        <v>351</v>
      </c>
      <c r="B25" s="71" t="s">
        <v>352</v>
      </c>
      <c r="C25" s="82">
        <v>10000</v>
      </c>
      <c r="D25" s="82">
        <v>-9300</v>
      </c>
      <c r="E25" s="82">
        <f t="shared" si="2"/>
        <v>700</v>
      </c>
      <c r="F25" s="78"/>
      <c r="G25" s="78"/>
      <c r="H25" s="78"/>
      <c r="I25" s="78"/>
      <c r="J25" s="78"/>
      <c r="K25" s="78"/>
      <c r="L25" s="72"/>
      <c r="M25" s="72"/>
    </row>
    <row r="26" spans="1:13" ht="51.75" customHeight="1" x14ac:dyDescent="0.25">
      <c r="A26" s="70" t="s">
        <v>353</v>
      </c>
      <c r="B26" s="71" t="s">
        <v>354</v>
      </c>
      <c r="C26" s="82">
        <v>10000</v>
      </c>
      <c r="D26" s="82">
        <v>-9300</v>
      </c>
      <c r="E26" s="82">
        <f t="shared" si="2"/>
        <v>700</v>
      </c>
      <c r="F26" s="78"/>
      <c r="G26" s="78"/>
      <c r="H26" s="78"/>
      <c r="I26" s="78"/>
      <c r="J26" s="78"/>
      <c r="K26" s="78"/>
      <c r="L26" s="72"/>
      <c r="M26" s="72"/>
    </row>
    <row r="27" spans="1:13" ht="50.25" customHeight="1" x14ac:dyDescent="0.25">
      <c r="A27" s="70" t="s">
        <v>355</v>
      </c>
      <c r="B27" s="71" t="s">
        <v>356</v>
      </c>
      <c r="C27" s="82"/>
      <c r="D27" s="82">
        <v>-15000</v>
      </c>
      <c r="E27" s="82">
        <f t="shared" si="2"/>
        <v>-15000</v>
      </c>
      <c r="F27" s="78"/>
      <c r="G27" s="78"/>
      <c r="H27" s="78"/>
      <c r="I27" s="78"/>
      <c r="J27" s="78"/>
      <c r="K27" s="78"/>
      <c r="L27" s="72"/>
      <c r="M27" s="72"/>
    </row>
    <row r="28" spans="1:13" ht="55.5" customHeight="1" x14ac:dyDescent="0.25">
      <c r="A28" s="70" t="s">
        <v>357</v>
      </c>
      <c r="B28" s="71" t="s">
        <v>358</v>
      </c>
      <c r="C28" s="82"/>
      <c r="D28" s="82">
        <v>-15000</v>
      </c>
      <c r="E28" s="82">
        <f t="shared" si="2"/>
        <v>-15000</v>
      </c>
      <c r="F28" s="78"/>
      <c r="G28" s="78"/>
      <c r="H28" s="78"/>
      <c r="I28" s="78"/>
      <c r="J28" s="78"/>
      <c r="K28" s="78"/>
      <c r="L28" s="72"/>
      <c r="M28" s="72"/>
    </row>
    <row r="29" spans="1:13" ht="48.75" customHeight="1" x14ac:dyDescent="0.25">
      <c r="A29" s="70" t="s">
        <v>359</v>
      </c>
      <c r="B29" s="71" t="s">
        <v>360</v>
      </c>
      <c r="C29" s="82">
        <v>30000</v>
      </c>
      <c r="D29" s="82">
        <v>20000</v>
      </c>
      <c r="E29" s="82">
        <f t="shared" si="2"/>
        <v>50000</v>
      </c>
      <c r="F29" s="78"/>
      <c r="G29" s="78"/>
      <c r="H29" s="78"/>
      <c r="I29" s="78"/>
      <c r="J29" s="78"/>
      <c r="K29" s="78"/>
      <c r="L29" s="72"/>
      <c r="M29" s="72"/>
    </row>
    <row r="30" spans="1:13" ht="58.5" customHeight="1" x14ac:dyDescent="0.25">
      <c r="A30" s="70" t="s">
        <v>361</v>
      </c>
      <c r="B30" s="71" t="s">
        <v>362</v>
      </c>
      <c r="C30" s="82">
        <v>30000</v>
      </c>
      <c r="D30" s="82">
        <v>20000</v>
      </c>
      <c r="E30" s="82">
        <f t="shared" si="2"/>
        <v>50000</v>
      </c>
      <c r="F30" s="78"/>
      <c r="G30" s="78"/>
      <c r="H30" s="78"/>
      <c r="I30" s="78"/>
      <c r="J30" s="78"/>
      <c r="K30" s="78"/>
      <c r="L30" s="72"/>
      <c r="M30" s="72"/>
    </row>
    <row r="31" spans="1:13" ht="43.5" customHeight="1" x14ac:dyDescent="0.25">
      <c r="A31" s="70" t="s">
        <v>363</v>
      </c>
      <c r="B31" s="71" t="s">
        <v>364</v>
      </c>
      <c r="C31" s="82">
        <v>80000</v>
      </c>
      <c r="D31" s="82">
        <v>-68000</v>
      </c>
      <c r="E31" s="82">
        <f t="shared" si="2"/>
        <v>12000</v>
      </c>
      <c r="F31" s="78"/>
      <c r="G31" s="78"/>
      <c r="H31" s="78"/>
      <c r="I31" s="78"/>
      <c r="J31" s="78"/>
      <c r="K31" s="78"/>
      <c r="L31" s="72"/>
      <c r="M31" s="72"/>
    </row>
    <row r="32" spans="1:13" ht="53.25" customHeight="1" x14ac:dyDescent="0.25">
      <c r="A32" s="70" t="s">
        <v>365</v>
      </c>
      <c r="B32" s="71" t="s">
        <v>366</v>
      </c>
      <c r="C32" s="82">
        <v>80000</v>
      </c>
      <c r="D32" s="82">
        <v>-68000</v>
      </c>
      <c r="E32" s="82">
        <f t="shared" si="2"/>
        <v>12000</v>
      </c>
      <c r="F32" s="78"/>
      <c r="G32" s="78"/>
      <c r="H32" s="78"/>
      <c r="I32" s="78"/>
      <c r="J32" s="78"/>
      <c r="K32" s="78"/>
      <c r="L32" s="72"/>
      <c r="M32" s="72"/>
    </row>
    <row r="33" spans="1:13" ht="53.25" customHeight="1" x14ac:dyDescent="0.25">
      <c r="A33" s="70" t="s">
        <v>367</v>
      </c>
      <c r="B33" s="71" t="s">
        <v>368</v>
      </c>
      <c r="C33" s="82">
        <v>5000</v>
      </c>
      <c r="D33" s="82">
        <v>41000</v>
      </c>
      <c r="E33" s="82">
        <f t="shared" si="2"/>
        <v>46000</v>
      </c>
      <c r="F33" s="78"/>
      <c r="G33" s="78"/>
      <c r="H33" s="78"/>
      <c r="I33" s="78"/>
      <c r="J33" s="78"/>
      <c r="K33" s="78"/>
      <c r="L33" s="72"/>
      <c r="M33" s="72"/>
    </row>
    <row r="34" spans="1:13" ht="50.25" customHeight="1" x14ac:dyDescent="0.25">
      <c r="A34" s="70" t="s">
        <v>369</v>
      </c>
      <c r="B34" s="71" t="s">
        <v>370</v>
      </c>
      <c r="C34" s="82">
        <v>5000</v>
      </c>
      <c r="D34" s="82">
        <v>41000</v>
      </c>
      <c r="E34" s="82">
        <f t="shared" si="2"/>
        <v>46000</v>
      </c>
      <c r="F34" s="78"/>
      <c r="G34" s="78"/>
      <c r="H34" s="78"/>
      <c r="I34" s="78"/>
      <c r="J34" s="78"/>
      <c r="K34" s="78"/>
      <c r="L34" s="72"/>
      <c r="M34" s="72"/>
    </row>
    <row r="35" spans="1:13" ht="50.25" customHeight="1" x14ac:dyDescent="0.25">
      <c r="A35" s="70" t="s">
        <v>371</v>
      </c>
      <c r="B35" s="71" t="s">
        <v>372</v>
      </c>
      <c r="C35" s="82">
        <v>20000</v>
      </c>
      <c r="D35" s="82">
        <v>-11500</v>
      </c>
      <c r="E35" s="82">
        <f t="shared" si="2"/>
        <v>8500</v>
      </c>
      <c r="F35" s="78"/>
      <c r="G35" s="78"/>
      <c r="H35" s="78"/>
      <c r="I35" s="78"/>
      <c r="J35" s="78"/>
      <c r="K35" s="78"/>
      <c r="L35" s="72"/>
      <c r="M35" s="72"/>
    </row>
    <row r="36" spans="1:13" ht="48" customHeight="1" x14ac:dyDescent="0.25">
      <c r="A36" s="70" t="s">
        <v>373</v>
      </c>
      <c r="B36" s="71" t="s">
        <v>374</v>
      </c>
      <c r="C36" s="82">
        <v>20000</v>
      </c>
      <c r="D36" s="82">
        <v>-11500</v>
      </c>
      <c r="E36" s="82">
        <f t="shared" si="2"/>
        <v>8500</v>
      </c>
      <c r="F36" s="78"/>
      <c r="G36" s="78"/>
      <c r="H36" s="78"/>
      <c r="I36" s="78"/>
      <c r="J36" s="78"/>
      <c r="K36" s="78"/>
      <c r="L36" s="72"/>
      <c r="M36" s="72"/>
    </row>
    <row r="37" spans="1:13" ht="45" customHeight="1" x14ac:dyDescent="0.25">
      <c r="A37" s="70" t="s">
        <v>375</v>
      </c>
      <c r="B37" s="71" t="s">
        <v>376</v>
      </c>
      <c r="C37" s="82"/>
      <c r="D37" s="82">
        <v>6700</v>
      </c>
      <c r="E37" s="82">
        <f t="shared" si="2"/>
        <v>6700</v>
      </c>
      <c r="F37" s="78"/>
      <c r="G37" s="78"/>
      <c r="H37" s="78"/>
      <c r="I37" s="78"/>
      <c r="J37" s="78"/>
      <c r="K37" s="78"/>
      <c r="L37" s="72"/>
      <c r="M37" s="72"/>
    </row>
    <row r="38" spans="1:13" ht="67.5" customHeight="1" x14ac:dyDescent="0.25">
      <c r="A38" s="70" t="s">
        <v>377</v>
      </c>
      <c r="B38" s="71" t="s">
        <v>378</v>
      </c>
      <c r="C38" s="82"/>
      <c r="D38" s="82">
        <v>6700</v>
      </c>
      <c r="E38" s="82">
        <f t="shared" si="2"/>
        <v>6700</v>
      </c>
      <c r="F38" s="78"/>
      <c r="G38" s="78"/>
      <c r="H38" s="78"/>
      <c r="I38" s="78"/>
      <c r="J38" s="78"/>
      <c r="K38" s="78"/>
      <c r="L38" s="72"/>
      <c r="M38" s="72"/>
    </row>
    <row r="39" spans="1:13" ht="50.25" customHeight="1" x14ac:dyDescent="0.25">
      <c r="A39" s="70" t="s">
        <v>379</v>
      </c>
      <c r="B39" s="71" t="s">
        <v>380</v>
      </c>
      <c r="C39" s="82"/>
      <c r="D39" s="82">
        <v>5000</v>
      </c>
      <c r="E39" s="82">
        <f t="shared" si="2"/>
        <v>5000</v>
      </c>
      <c r="F39" s="78"/>
      <c r="G39" s="78"/>
      <c r="H39" s="78"/>
      <c r="I39" s="78"/>
      <c r="J39" s="78"/>
      <c r="K39" s="78"/>
      <c r="L39" s="72"/>
      <c r="M39" s="72"/>
    </row>
    <row r="40" spans="1:13" ht="47.25" customHeight="1" x14ac:dyDescent="0.25">
      <c r="A40" s="70" t="s">
        <v>381</v>
      </c>
      <c r="B40" s="71" t="s">
        <v>382</v>
      </c>
      <c r="C40" s="82"/>
      <c r="D40" s="82">
        <v>5000</v>
      </c>
      <c r="E40" s="82">
        <f t="shared" si="2"/>
        <v>5000</v>
      </c>
      <c r="F40" s="78"/>
      <c r="G40" s="78"/>
      <c r="H40" s="78"/>
      <c r="I40" s="78"/>
      <c r="J40" s="78"/>
      <c r="K40" s="78"/>
      <c r="L40" s="72"/>
      <c r="M40" s="72"/>
    </row>
    <row r="41" spans="1:13" ht="61.5" customHeight="1" x14ac:dyDescent="0.25">
      <c r="A41" s="70" t="s">
        <v>383</v>
      </c>
      <c r="B41" s="71" t="s">
        <v>384</v>
      </c>
      <c r="C41" s="82">
        <v>222000</v>
      </c>
      <c r="D41" s="82">
        <v>72273</v>
      </c>
      <c r="E41" s="82">
        <f t="shared" si="2"/>
        <v>294273</v>
      </c>
      <c r="F41" s="78"/>
      <c r="G41" s="78"/>
      <c r="H41" s="78"/>
      <c r="I41" s="78"/>
      <c r="J41" s="78"/>
      <c r="K41" s="78"/>
      <c r="L41" s="72"/>
      <c r="M41" s="72"/>
    </row>
    <row r="42" spans="1:13" ht="66" customHeight="1" x14ac:dyDescent="0.25">
      <c r="A42" s="70" t="s">
        <v>385</v>
      </c>
      <c r="B42" s="71" t="s">
        <v>386</v>
      </c>
      <c r="C42" s="82">
        <v>222000</v>
      </c>
      <c r="D42" s="82">
        <v>72273</v>
      </c>
      <c r="E42" s="82">
        <f t="shared" si="2"/>
        <v>294273</v>
      </c>
      <c r="F42" s="78"/>
      <c r="G42" s="78"/>
      <c r="H42" s="78"/>
      <c r="I42" s="78"/>
      <c r="J42" s="78"/>
      <c r="K42" s="78"/>
      <c r="L42" s="72"/>
      <c r="M42" s="72"/>
    </row>
    <row r="43" spans="1:13" ht="54.75" customHeight="1" x14ac:dyDescent="0.25">
      <c r="A43" s="70" t="s">
        <v>387</v>
      </c>
      <c r="B43" s="71" t="s">
        <v>388</v>
      </c>
      <c r="C43" s="82">
        <v>20000</v>
      </c>
      <c r="D43" s="82">
        <v>-12300</v>
      </c>
      <c r="E43" s="82">
        <f t="shared" si="2"/>
        <v>7700</v>
      </c>
      <c r="F43" s="78"/>
      <c r="G43" s="78"/>
      <c r="H43" s="78"/>
      <c r="I43" s="78"/>
      <c r="J43" s="78"/>
      <c r="K43" s="78"/>
      <c r="L43" s="72"/>
      <c r="M43" s="72"/>
    </row>
    <row r="44" spans="1:13" ht="51.75" customHeight="1" x14ac:dyDescent="0.25">
      <c r="A44" s="70" t="s">
        <v>389</v>
      </c>
      <c r="B44" s="71" t="s">
        <v>390</v>
      </c>
      <c r="C44" s="82">
        <v>20000</v>
      </c>
      <c r="D44" s="82">
        <v>-12300</v>
      </c>
      <c r="E44" s="82">
        <f t="shared" si="2"/>
        <v>7700</v>
      </c>
      <c r="F44" s="78"/>
      <c r="G44" s="78"/>
      <c r="H44" s="78"/>
      <c r="I44" s="78"/>
      <c r="J44" s="78"/>
      <c r="K44" s="78"/>
      <c r="L44" s="72"/>
      <c r="M44" s="72"/>
    </row>
    <row r="45" spans="1:13" ht="53.25" customHeight="1" x14ac:dyDescent="0.25">
      <c r="A45" s="70" t="s">
        <v>391</v>
      </c>
      <c r="B45" s="71" t="s">
        <v>392</v>
      </c>
      <c r="C45" s="82">
        <v>5000</v>
      </c>
      <c r="D45" s="82">
        <v>5000</v>
      </c>
      <c r="E45" s="82">
        <f t="shared" si="2"/>
        <v>10000</v>
      </c>
      <c r="F45" s="78"/>
      <c r="G45" s="78"/>
      <c r="H45" s="78"/>
      <c r="I45" s="78"/>
      <c r="J45" s="78"/>
      <c r="K45" s="78"/>
      <c r="L45" s="72"/>
      <c r="M45" s="72"/>
    </row>
    <row r="46" spans="1:13" ht="43.5" customHeight="1" x14ac:dyDescent="0.25">
      <c r="A46" s="70" t="s">
        <v>393</v>
      </c>
      <c r="B46" s="71" t="s">
        <v>394</v>
      </c>
      <c r="C46" s="82">
        <v>5000</v>
      </c>
      <c r="D46" s="82">
        <v>5000</v>
      </c>
      <c r="E46" s="82">
        <f t="shared" si="2"/>
        <v>10000</v>
      </c>
      <c r="F46" s="78"/>
      <c r="G46" s="78"/>
      <c r="H46" s="78"/>
      <c r="I46" s="78"/>
      <c r="J46" s="78"/>
      <c r="K46" s="78"/>
      <c r="L46" s="72"/>
      <c r="M46" s="72"/>
    </row>
    <row r="47" spans="1:13" ht="31.5" customHeight="1" x14ac:dyDescent="0.2">
      <c r="A47" s="74" t="s">
        <v>341</v>
      </c>
      <c r="B47" s="75" t="s">
        <v>342</v>
      </c>
      <c r="C47" s="92">
        <f>C48+C51+C54+C63</f>
        <v>139652397.75999999</v>
      </c>
      <c r="D47" s="92">
        <f>D48+D51+D54+D63</f>
        <v>4302724.4000000004</v>
      </c>
      <c r="E47" s="92">
        <f>C47+D47</f>
        <v>143955122.16</v>
      </c>
      <c r="F47" s="78"/>
      <c r="G47" s="78"/>
      <c r="H47" s="78"/>
      <c r="I47" s="78"/>
      <c r="J47" s="78"/>
      <c r="K47" s="78"/>
      <c r="L47" s="72"/>
      <c r="M47" s="72"/>
    </row>
    <row r="48" spans="1:13" ht="31.5" customHeight="1" x14ac:dyDescent="0.2">
      <c r="A48" s="74" t="s">
        <v>344</v>
      </c>
      <c r="B48" s="75" t="s">
        <v>343</v>
      </c>
      <c r="C48" s="93">
        <v>27438624</v>
      </c>
      <c r="D48" s="93">
        <f>D49</f>
        <v>1522967.4</v>
      </c>
      <c r="E48" s="92">
        <f t="shared" ref="E48:E67" si="3">C48+D48</f>
        <v>28961591.399999999</v>
      </c>
      <c r="F48" s="78"/>
      <c r="G48" s="78"/>
      <c r="H48" s="78"/>
      <c r="I48" s="78"/>
      <c r="J48" s="78"/>
      <c r="K48" s="78"/>
      <c r="L48" s="72"/>
      <c r="M48" s="72"/>
    </row>
    <row r="49" spans="1:13" ht="31.5" customHeight="1" x14ac:dyDescent="0.25">
      <c r="A49" s="68" t="s">
        <v>347</v>
      </c>
      <c r="B49" s="94" t="s">
        <v>345</v>
      </c>
      <c r="C49" s="115">
        <v>12817624</v>
      </c>
      <c r="D49" s="95">
        <f t="shared" ref="D49" si="4">D50</f>
        <v>1522967.4</v>
      </c>
      <c r="E49" s="108">
        <f t="shared" si="3"/>
        <v>14340591.4</v>
      </c>
      <c r="F49" s="78"/>
      <c r="G49" s="78"/>
      <c r="H49" s="78"/>
      <c r="I49" s="78"/>
      <c r="J49" s="78"/>
      <c r="K49" s="78"/>
      <c r="L49" s="72"/>
      <c r="M49" s="72"/>
    </row>
    <row r="50" spans="1:13" ht="31.5" customHeight="1" x14ac:dyDescent="0.25">
      <c r="A50" s="68" t="s">
        <v>348</v>
      </c>
      <c r="B50" s="69" t="s">
        <v>346</v>
      </c>
      <c r="C50" s="96">
        <v>12817624</v>
      </c>
      <c r="D50" s="96">
        <v>1522967.4</v>
      </c>
      <c r="E50" s="108">
        <f t="shared" si="3"/>
        <v>14340591.4</v>
      </c>
      <c r="F50" s="78"/>
      <c r="G50" s="78"/>
      <c r="H50" s="78"/>
      <c r="I50" s="78"/>
      <c r="J50" s="78"/>
      <c r="K50" s="78"/>
      <c r="L50" s="72"/>
      <c r="M50" s="72"/>
    </row>
    <row r="51" spans="1:13" ht="31.5" customHeight="1" x14ac:dyDescent="0.25">
      <c r="A51" s="97" t="s">
        <v>422</v>
      </c>
      <c r="B51" s="98" t="s">
        <v>423</v>
      </c>
      <c r="C51" s="93">
        <v>17927910.579999998</v>
      </c>
      <c r="D51" s="93">
        <f>D52</f>
        <v>42864</v>
      </c>
      <c r="E51" s="108">
        <f t="shared" si="3"/>
        <v>17970774.579999998</v>
      </c>
      <c r="F51" s="78"/>
      <c r="G51" s="78"/>
      <c r="H51" s="78"/>
      <c r="I51" s="78"/>
      <c r="J51" s="78"/>
      <c r="K51" s="78"/>
      <c r="L51" s="72"/>
      <c r="M51" s="72"/>
    </row>
    <row r="52" spans="1:13" ht="31.5" customHeight="1" x14ac:dyDescent="0.25">
      <c r="A52" s="68" t="s">
        <v>424</v>
      </c>
      <c r="B52" s="99" t="s">
        <v>425</v>
      </c>
      <c r="C52" s="100">
        <f>C53</f>
        <v>108696</v>
      </c>
      <c r="D52" s="100">
        <f>D53</f>
        <v>42864</v>
      </c>
      <c r="E52" s="108">
        <f t="shared" si="3"/>
        <v>151560</v>
      </c>
      <c r="F52" s="78"/>
      <c r="G52" s="78"/>
      <c r="H52" s="78"/>
      <c r="I52" s="78"/>
      <c r="J52" s="78"/>
      <c r="K52" s="78"/>
      <c r="L52" s="72"/>
      <c r="M52" s="72"/>
    </row>
    <row r="53" spans="1:13" ht="31.5" customHeight="1" x14ac:dyDescent="0.25">
      <c r="A53" s="68" t="s">
        <v>426</v>
      </c>
      <c r="B53" s="99" t="s">
        <v>427</v>
      </c>
      <c r="C53" s="100">
        <v>108696</v>
      </c>
      <c r="D53" s="100">
        <v>42864</v>
      </c>
      <c r="E53" s="108">
        <f t="shared" si="3"/>
        <v>151560</v>
      </c>
      <c r="F53" s="78"/>
      <c r="G53" s="78"/>
      <c r="H53" s="78"/>
      <c r="I53" s="78"/>
      <c r="J53" s="78"/>
      <c r="K53" s="78"/>
      <c r="L53" s="72"/>
      <c r="M53" s="72"/>
    </row>
    <row r="54" spans="1:13" ht="31.5" customHeight="1" x14ac:dyDescent="0.25">
      <c r="A54" s="101" t="s">
        <v>428</v>
      </c>
      <c r="B54" s="102" t="s">
        <v>429</v>
      </c>
      <c r="C54" s="103">
        <v>80285874.180000007</v>
      </c>
      <c r="D54" s="103">
        <f>D55+D59+D61</f>
        <v>2460806</v>
      </c>
      <c r="E54" s="108">
        <f t="shared" si="3"/>
        <v>82746680.180000007</v>
      </c>
      <c r="F54" s="78"/>
      <c r="G54" s="78"/>
      <c r="H54" s="78"/>
      <c r="I54" s="78"/>
      <c r="J54" s="78"/>
      <c r="K54" s="78"/>
      <c r="L54" s="72"/>
      <c r="M54" s="72"/>
    </row>
    <row r="55" spans="1:13" ht="31.5" customHeight="1" x14ac:dyDescent="0.25">
      <c r="A55" s="104" t="s">
        <v>430</v>
      </c>
      <c r="B55" s="105" t="s">
        <v>431</v>
      </c>
      <c r="C55" s="106">
        <v>71245556.579999998</v>
      </c>
      <c r="D55" s="106">
        <f>D56</f>
        <v>2454535</v>
      </c>
      <c r="E55" s="108">
        <f t="shared" si="3"/>
        <v>73700091.579999998</v>
      </c>
      <c r="F55" s="78"/>
      <c r="G55" s="78"/>
      <c r="H55" s="78"/>
      <c r="I55" s="78"/>
      <c r="J55" s="78"/>
      <c r="K55" s="78"/>
      <c r="L55" s="72"/>
      <c r="M55" s="72"/>
    </row>
    <row r="56" spans="1:13" ht="31.5" customHeight="1" x14ac:dyDescent="0.25">
      <c r="A56" s="107" t="s">
        <v>432</v>
      </c>
      <c r="B56" s="105" t="s">
        <v>433</v>
      </c>
      <c r="C56" s="100">
        <v>71245556.579999998</v>
      </c>
      <c r="D56" s="100">
        <f>D57+D58</f>
        <v>2454535</v>
      </c>
      <c r="E56" s="108">
        <f t="shared" si="3"/>
        <v>73700091.579999998</v>
      </c>
      <c r="F56" s="78"/>
      <c r="G56" s="78"/>
      <c r="H56" s="78"/>
      <c r="I56" s="78"/>
      <c r="J56" s="78"/>
      <c r="K56" s="78"/>
      <c r="L56" s="72"/>
      <c r="M56" s="72"/>
    </row>
    <row r="57" spans="1:13" ht="53.25" customHeight="1" x14ac:dyDescent="0.25">
      <c r="A57" s="104"/>
      <c r="B57" s="105" t="s">
        <v>434</v>
      </c>
      <c r="C57" s="109">
        <v>62016213</v>
      </c>
      <c r="D57" s="109">
        <v>2461435</v>
      </c>
      <c r="E57" s="116">
        <f t="shared" si="3"/>
        <v>64477648</v>
      </c>
      <c r="F57" s="78"/>
      <c r="G57" s="78"/>
      <c r="H57" s="78"/>
      <c r="I57" s="78"/>
      <c r="J57" s="78"/>
      <c r="K57" s="78"/>
      <c r="L57" s="72"/>
      <c r="M57" s="72"/>
    </row>
    <row r="58" spans="1:13" ht="65.25" customHeight="1" x14ac:dyDescent="0.25">
      <c r="A58" s="104"/>
      <c r="B58" s="105" t="s">
        <v>435</v>
      </c>
      <c r="C58" s="110">
        <v>72000</v>
      </c>
      <c r="D58" s="110">
        <v>-6900</v>
      </c>
      <c r="E58" s="116">
        <f t="shared" si="3"/>
        <v>65100</v>
      </c>
      <c r="F58" s="78"/>
      <c r="G58" s="78"/>
      <c r="H58" s="78"/>
      <c r="I58" s="78"/>
      <c r="J58" s="78"/>
      <c r="K58" s="78"/>
      <c r="L58" s="72"/>
      <c r="M58" s="72"/>
    </row>
    <row r="59" spans="1:13" ht="51" customHeight="1" x14ac:dyDescent="0.25">
      <c r="A59" s="104" t="s">
        <v>436</v>
      </c>
      <c r="B59" s="105" t="s">
        <v>437</v>
      </c>
      <c r="C59" s="100">
        <v>337015</v>
      </c>
      <c r="D59" s="100">
        <f>D60</f>
        <v>-3177</v>
      </c>
      <c r="E59" s="116">
        <f t="shared" si="3"/>
        <v>333838</v>
      </c>
      <c r="F59" s="78"/>
      <c r="G59" s="78"/>
      <c r="H59" s="78"/>
      <c r="I59" s="78"/>
      <c r="J59" s="78"/>
      <c r="K59" s="78"/>
      <c r="L59" s="72"/>
      <c r="M59" s="72"/>
    </row>
    <row r="60" spans="1:13" ht="47.25" customHeight="1" x14ac:dyDescent="0.25">
      <c r="A60" s="104" t="s">
        <v>438</v>
      </c>
      <c r="B60" s="105" t="s">
        <v>439</v>
      </c>
      <c r="C60" s="109">
        <v>337015</v>
      </c>
      <c r="D60" s="109">
        <v>-3177</v>
      </c>
      <c r="E60" s="116">
        <f t="shared" si="3"/>
        <v>333838</v>
      </c>
      <c r="F60" s="78"/>
      <c r="G60" s="78"/>
      <c r="H60" s="78"/>
      <c r="I60" s="78"/>
      <c r="J60" s="78"/>
      <c r="K60" s="78"/>
      <c r="L60" s="72"/>
      <c r="M60" s="72"/>
    </row>
    <row r="61" spans="1:13" ht="48.75" customHeight="1" x14ac:dyDescent="0.25">
      <c r="A61" s="104" t="s">
        <v>440</v>
      </c>
      <c r="B61" s="105" t="s">
        <v>441</v>
      </c>
      <c r="C61" s="109">
        <v>399761</v>
      </c>
      <c r="D61" s="109">
        <f>D62</f>
        <v>9448</v>
      </c>
      <c r="E61" s="116">
        <f t="shared" si="3"/>
        <v>409209</v>
      </c>
      <c r="F61" s="78"/>
      <c r="G61" s="78"/>
      <c r="H61" s="78"/>
      <c r="I61" s="78"/>
      <c r="J61" s="78"/>
      <c r="K61" s="78"/>
      <c r="L61" s="72"/>
      <c r="M61" s="72"/>
    </row>
    <row r="62" spans="1:13" ht="31.5" customHeight="1" x14ac:dyDescent="0.25">
      <c r="A62" s="104" t="s">
        <v>442</v>
      </c>
      <c r="B62" s="105" t="s">
        <v>443</v>
      </c>
      <c r="C62" s="109">
        <v>399761</v>
      </c>
      <c r="D62" s="109">
        <v>9448</v>
      </c>
      <c r="E62" s="116">
        <f t="shared" si="3"/>
        <v>409209</v>
      </c>
      <c r="F62" s="78"/>
      <c r="G62" s="78"/>
      <c r="H62" s="78"/>
      <c r="I62" s="78"/>
      <c r="J62" s="78"/>
      <c r="K62" s="78"/>
      <c r="L62" s="72"/>
      <c r="M62" s="72"/>
    </row>
    <row r="63" spans="1:13" ht="31.5" customHeight="1" x14ac:dyDescent="0.2">
      <c r="A63" s="74" t="s">
        <v>444</v>
      </c>
      <c r="B63" s="74" t="s">
        <v>445</v>
      </c>
      <c r="C63" s="92">
        <v>13999989</v>
      </c>
      <c r="D63" s="92">
        <f>D64</f>
        <v>276087</v>
      </c>
      <c r="E63" s="116">
        <f t="shared" si="3"/>
        <v>14276076</v>
      </c>
      <c r="F63" s="78"/>
      <c r="G63" s="78"/>
      <c r="H63" s="78"/>
      <c r="I63" s="78"/>
      <c r="J63" s="78"/>
      <c r="K63" s="78"/>
      <c r="L63" s="72"/>
      <c r="M63" s="72"/>
    </row>
    <row r="64" spans="1:13" ht="31.5" customHeight="1" x14ac:dyDescent="0.25">
      <c r="A64" s="68" t="s">
        <v>446</v>
      </c>
      <c r="B64" s="69" t="s">
        <v>447</v>
      </c>
      <c r="C64" s="111">
        <v>222089</v>
      </c>
      <c r="D64" s="111">
        <f>D65</f>
        <v>276087</v>
      </c>
      <c r="E64" s="116">
        <f t="shared" si="3"/>
        <v>498176</v>
      </c>
      <c r="F64" s="78"/>
      <c r="G64" s="78"/>
      <c r="H64" s="78"/>
      <c r="I64" s="78"/>
      <c r="J64" s="78"/>
      <c r="K64" s="78"/>
      <c r="L64" s="72"/>
      <c r="M64" s="72"/>
    </row>
    <row r="65" spans="1:13" ht="31.5" customHeight="1" x14ac:dyDescent="0.25">
      <c r="A65" s="112" t="s">
        <v>448</v>
      </c>
      <c r="B65" s="113" t="s">
        <v>449</v>
      </c>
      <c r="C65" s="111">
        <v>222089</v>
      </c>
      <c r="D65" s="111">
        <f>D66+D67</f>
        <v>276087</v>
      </c>
      <c r="E65" s="116">
        <f t="shared" si="3"/>
        <v>498176</v>
      </c>
      <c r="F65" s="78"/>
      <c r="G65" s="78"/>
      <c r="H65" s="78"/>
      <c r="I65" s="78"/>
      <c r="J65" s="78"/>
      <c r="K65" s="78"/>
      <c r="L65" s="72"/>
      <c r="M65" s="72"/>
    </row>
    <row r="66" spans="1:13" ht="31.5" customHeight="1" x14ac:dyDescent="0.25">
      <c r="A66" s="112"/>
      <c r="B66" s="69" t="s">
        <v>450</v>
      </c>
      <c r="C66" s="114">
        <v>270837</v>
      </c>
      <c r="D66" s="114">
        <v>270837</v>
      </c>
      <c r="E66" s="116">
        <f t="shared" si="3"/>
        <v>541674</v>
      </c>
      <c r="F66" s="78"/>
      <c r="G66" s="78"/>
      <c r="H66" s="78"/>
      <c r="I66" s="78"/>
      <c r="J66" s="78"/>
      <c r="K66" s="78"/>
      <c r="L66" s="72"/>
      <c r="M66" s="72"/>
    </row>
    <row r="67" spans="1:13" ht="31.5" customHeight="1" x14ac:dyDescent="0.25">
      <c r="A67" s="68"/>
      <c r="B67" s="69" t="s">
        <v>451</v>
      </c>
      <c r="C67" s="96">
        <v>222089</v>
      </c>
      <c r="D67" s="96">
        <v>5250</v>
      </c>
      <c r="E67" s="116">
        <f t="shared" si="3"/>
        <v>227339</v>
      </c>
      <c r="F67" s="78"/>
      <c r="G67" s="78"/>
      <c r="H67" s="78"/>
      <c r="I67" s="78"/>
      <c r="J67" s="78"/>
      <c r="K67" s="78"/>
      <c r="L67" s="72"/>
      <c r="M67" s="72"/>
    </row>
    <row r="68" spans="1:13" s="61" customFormat="1" x14ac:dyDescent="0.25">
      <c r="A68" s="83" t="s">
        <v>91</v>
      </c>
      <c r="B68" s="84"/>
      <c r="C68" s="82">
        <f>C5+C47</f>
        <v>194751726.75999999</v>
      </c>
      <c r="D68" s="82">
        <f>D5+D47</f>
        <v>4757605.4000000004</v>
      </c>
      <c r="E68" s="66">
        <f t="shared" ref="E68" si="5">C68+D68</f>
        <v>199509332.16</v>
      </c>
      <c r="F68" s="82">
        <f>F2+F47</f>
        <v>0</v>
      </c>
      <c r="G68" s="82">
        <f>G47</f>
        <v>0</v>
      </c>
      <c r="H68" s="82">
        <f>H2+H47</f>
        <v>0</v>
      </c>
      <c r="I68" s="82">
        <f>I2+I47</f>
        <v>0</v>
      </c>
      <c r="J68" s="82">
        <f>J47</f>
        <v>0</v>
      </c>
      <c r="K68" s="82">
        <f>K2+K47</f>
        <v>0</v>
      </c>
    </row>
    <row r="69" spans="1:13" s="61" customFormat="1" x14ac:dyDescent="0.25">
      <c r="A69" s="59"/>
      <c r="B69" s="59"/>
      <c r="C69" s="79"/>
      <c r="D69" s="79"/>
      <c r="E69" s="79"/>
      <c r="F69" s="80"/>
      <c r="G69" s="80"/>
      <c r="H69" s="80"/>
      <c r="I69" s="80"/>
      <c r="J69" s="80"/>
      <c r="K69" s="80"/>
    </row>
    <row r="70" spans="1:13" s="61" customFormat="1" x14ac:dyDescent="0.25">
      <c r="A70" s="59"/>
      <c r="B70" s="59"/>
      <c r="C70" s="60"/>
      <c r="D70" s="60"/>
      <c r="E70" s="60"/>
      <c r="F70" s="76"/>
      <c r="G70" s="76"/>
      <c r="H70" s="76"/>
      <c r="I70" s="76"/>
      <c r="J70" s="76"/>
      <c r="K70" s="76"/>
    </row>
    <row r="71" spans="1:13" x14ac:dyDescent="0.25">
      <c r="B71" s="62"/>
    </row>
    <row r="74" spans="1:13" x14ac:dyDescent="0.25">
      <c r="F74" s="60"/>
      <c r="G74" s="60"/>
      <c r="H74" s="60"/>
      <c r="I74" s="60"/>
      <c r="J74" s="60"/>
      <c r="K74" s="60"/>
    </row>
    <row r="75" spans="1:13" x14ac:dyDescent="0.25">
      <c r="B75" s="63"/>
      <c r="C75" s="59"/>
      <c r="D75" s="59"/>
      <c r="E75" s="59"/>
    </row>
    <row r="76" spans="1:13" x14ac:dyDescent="0.25">
      <c r="B76" s="63"/>
      <c r="C76" s="59"/>
      <c r="D76" s="59"/>
      <c r="E76" s="59"/>
    </row>
  </sheetData>
  <autoFilter ref="A4:K70"/>
  <sortState ref="A266:L277">
    <sortCondition ref="A266:A277"/>
  </sortState>
  <mergeCells count="4">
    <mergeCell ref="A68:B68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88" t="s">
        <v>314</v>
      </c>
      <c r="B1" s="88"/>
      <c r="C1" s="88"/>
      <c r="D1" s="88"/>
      <c r="E1" s="88"/>
      <c r="F1" s="88"/>
      <c r="G1" s="88"/>
      <c r="H1" s="88"/>
      <c r="I1" s="88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89" t="s">
        <v>280</v>
      </c>
      <c r="B3" s="89"/>
      <c r="C3" s="89"/>
      <c r="D3" s="89"/>
      <c r="E3" s="89"/>
      <c r="F3" s="89"/>
      <c r="G3" s="89"/>
      <c r="H3" s="89"/>
      <c r="I3" s="89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89" t="s">
        <v>281</v>
      </c>
      <c r="B6" s="89"/>
      <c r="C6" s="89"/>
      <c r="D6" s="89"/>
      <c r="E6" s="89"/>
      <c r="F6" s="89"/>
      <c r="G6" s="89"/>
      <c r="H6" s="89"/>
      <c r="I6" s="89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89" t="s">
        <v>282</v>
      </c>
      <c r="B8" s="89"/>
      <c r="C8" s="89"/>
      <c r="D8" s="89"/>
      <c r="E8" s="89"/>
      <c r="F8" s="89"/>
      <c r="G8" s="89"/>
      <c r="H8" s="89"/>
      <c r="I8" s="89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89" t="s">
        <v>283</v>
      </c>
      <c r="B11" s="89"/>
      <c r="C11" s="89"/>
      <c r="D11" s="89"/>
      <c r="E11" s="89"/>
      <c r="F11" s="89"/>
      <c r="G11" s="89"/>
      <c r="H11" s="89"/>
      <c r="I11" s="89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89" t="s">
        <v>284</v>
      </c>
      <c r="B24" s="89"/>
      <c r="C24" s="89"/>
      <c r="D24" s="89"/>
      <c r="E24" s="89"/>
      <c r="F24" s="89"/>
      <c r="G24" s="89"/>
      <c r="H24" s="89"/>
      <c r="I24" s="89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89" t="s">
        <v>285</v>
      </c>
      <c r="B29" s="89"/>
      <c r="C29" s="89"/>
      <c r="D29" s="89"/>
      <c r="E29" s="89"/>
      <c r="F29" s="89"/>
      <c r="G29" s="89"/>
      <c r="H29" s="89"/>
      <c r="I29" s="89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89" t="s">
        <v>286</v>
      </c>
      <c r="B37" s="89"/>
      <c r="C37" s="89"/>
      <c r="D37" s="89"/>
      <c r="E37" s="89"/>
      <c r="F37" s="89"/>
      <c r="G37" s="89"/>
      <c r="H37" s="89"/>
      <c r="I37" s="89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89" t="s">
        <v>287</v>
      </c>
      <c r="B46" s="89"/>
      <c r="C46" s="89"/>
      <c r="D46" s="89"/>
      <c r="E46" s="89"/>
      <c r="F46" s="89"/>
      <c r="G46" s="89"/>
      <c r="H46" s="89"/>
      <c r="I46" s="89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89" t="s">
        <v>288</v>
      </c>
      <c r="B49" s="89"/>
      <c r="C49" s="89"/>
      <c r="D49" s="89"/>
      <c r="E49" s="89"/>
      <c r="F49" s="89"/>
      <c r="G49" s="89"/>
      <c r="H49" s="89"/>
      <c r="I49" s="89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89" t="s">
        <v>289</v>
      </c>
      <c r="B56" s="89"/>
      <c r="C56" s="89"/>
      <c r="D56" s="89"/>
      <c r="E56" s="89"/>
      <c r="F56" s="89"/>
      <c r="G56" s="89"/>
      <c r="H56" s="89"/>
      <c r="I56" s="89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89" t="s">
        <v>290</v>
      </c>
      <c r="B62" s="89"/>
      <c r="C62" s="89"/>
      <c r="D62" s="89"/>
      <c r="E62" s="89"/>
      <c r="F62" s="89"/>
      <c r="G62" s="89"/>
      <c r="H62" s="89"/>
      <c r="I62" s="89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89" t="s">
        <v>291</v>
      </c>
      <c r="B65" s="89"/>
      <c r="C65" s="89"/>
      <c r="D65" s="89"/>
      <c r="E65" s="89"/>
      <c r="F65" s="89"/>
      <c r="G65" s="89"/>
      <c r="H65" s="89"/>
      <c r="I65" s="89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90" t="s">
        <v>315</v>
      </c>
      <c r="B68" s="90"/>
      <c r="C68" s="90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91" t="s">
        <v>316</v>
      </c>
      <c r="B69" s="91"/>
      <c r="C69" s="91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68:C68"/>
    <mergeCell ref="A69:C69"/>
    <mergeCell ref="A62:I62"/>
    <mergeCell ref="A65:I65"/>
    <mergeCell ref="A37:I37"/>
    <mergeCell ref="A46:I46"/>
    <mergeCell ref="A49:I49"/>
    <mergeCell ref="A56:I56"/>
    <mergeCell ref="A1:I1"/>
    <mergeCell ref="A3:I3"/>
    <mergeCell ref="A6:I6"/>
    <mergeCell ref="A29:I29"/>
    <mergeCell ref="A8:I8"/>
    <mergeCell ref="A11:I11"/>
    <mergeCell ref="A24:I2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Богдановская Л. В.</cp:lastModifiedBy>
  <cp:lastPrinted>2019-06-21T06:03:23Z</cp:lastPrinted>
  <dcterms:created xsi:type="dcterms:W3CDTF">2018-12-25T15:55:39Z</dcterms:created>
  <dcterms:modified xsi:type="dcterms:W3CDTF">2021-12-06T13:29:19Z</dcterms:modified>
</cp:coreProperties>
</file>