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F27B941F-559C-4E01-AA7D-D7B3DB39F7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Документ!$A$6:$K$162</definedName>
    <definedName name="_xlnm.Print_Titles" localSheetId="0">Документ!$3:$6</definedName>
    <definedName name="_xlnm.Print_Area" localSheetId="0">Документ!$A$1:$K$162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40" i="2"/>
  <c r="K41" i="2"/>
  <c r="K42" i="2"/>
  <c r="K43" i="2"/>
  <c r="K44" i="2"/>
  <c r="K45" i="2"/>
  <c r="K46" i="2"/>
  <c r="K47" i="2"/>
  <c r="K48" i="2"/>
  <c r="K49" i="2"/>
  <c r="K50" i="2"/>
  <c r="K51" i="2"/>
  <c r="K53" i="2"/>
  <c r="K54" i="2"/>
  <c r="K55" i="2"/>
  <c r="K56" i="2"/>
  <c r="K57" i="2"/>
  <c r="K58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91" i="2"/>
  <c r="K92" i="2"/>
  <c r="K93" i="2"/>
  <c r="K94" i="2"/>
  <c r="K95" i="2"/>
  <c r="K96" i="2"/>
  <c r="K98" i="2"/>
  <c r="K99" i="2"/>
  <c r="K100" i="2"/>
  <c r="K101" i="2"/>
  <c r="K102" i="2"/>
  <c r="K103" i="2"/>
  <c r="K104" i="2"/>
  <c r="K105" i="2"/>
  <c r="K106" i="2"/>
  <c r="K107" i="2"/>
  <c r="K110" i="2"/>
  <c r="K111" i="2"/>
  <c r="K112" i="2"/>
  <c r="K113" i="2"/>
  <c r="K114" i="2"/>
  <c r="K115" i="2"/>
  <c r="K116" i="2"/>
  <c r="K117" i="2"/>
  <c r="K118" i="2"/>
  <c r="K119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2" i="2"/>
  <c r="K143" i="2"/>
  <c r="K144" i="2"/>
  <c r="K145" i="2"/>
  <c r="K146" i="2"/>
  <c r="K147" i="2"/>
  <c r="K148" i="2"/>
  <c r="K149" i="2"/>
  <c r="K152" i="2"/>
  <c r="K153" i="2"/>
  <c r="K154" i="2"/>
  <c r="K155" i="2"/>
  <c r="K156" i="2"/>
  <c r="K157" i="2"/>
  <c r="K158" i="2"/>
  <c r="K159" i="2"/>
  <c r="K160" i="2"/>
  <c r="K161" i="2"/>
  <c r="J24" i="2"/>
  <c r="I90" i="2"/>
  <c r="I89" i="2" s="1"/>
  <c r="I88" i="2" s="1"/>
  <c r="I7" i="2"/>
  <c r="H90" i="2"/>
  <c r="G151" i="2"/>
  <c r="G150" i="2" s="1"/>
  <c r="G141" i="2" s="1"/>
  <c r="G121" i="2"/>
  <c r="G120" i="2" s="1"/>
  <c r="G109" i="2"/>
  <c r="G108" i="2" s="1"/>
  <c r="G97" i="2" s="1"/>
  <c r="F151" i="2"/>
  <c r="F109" i="2"/>
  <c r="F108" i="2" s="1"/>
  <c r="F97" i="2" s="1"/>
  <c r="F52" i="2"/>
  <c r="F7" i="2" s="1"/>
  <c r="E109" i="2"/>
  <c r="D7" i="2"/>
  <c r="D88" i="2"/>
  <c r="I59" i="2"/>
  <c r="I8" i="2"/>
  <c r="K8" i="2" s="1"/>
  <c r="H141" i="2"/>
  <c r="H120" i="2"/>
  <c r="H97" i="2"/>
  <c r="H59" i="2"/>
  <c r="H33" i="2"/>
  <c r="K33" i="2" s="1"/>
  <c r="H24" i="2"/>
  <c r="H7" i="2" s="1"/>
  <c r="G90" i="2"/>
  <c r="G24" i="2"/>
  <c r="F90" i="2"/>
  <c r="E59" i="2"/>
  <c r="E52" i="2"/>
  <c r="E39" i="2"/>
  <c r="K39" i="2" s="1"/>
  <c r="E24" i="2"/>
  <c r="D97" i="2"/>
  <c r="K151" i="2" l="1"/>
  <c r="H89" i="2"/>
  <c r="H88" i="2" s="1"/>
  <c r="H162" i="2" s="1"/>
  <c r="F150" i="2"/>
  <c r="K150" i="2" s="1"/>
  <c r="K52" i="2"/>
  <c r="K109" i="2"/>
  <c r="F141" i="2"/>
  <c r="F89" i="2" s="1"/>
  <c r="F88" i="2" s="1"/>
  <c r="F162" i="2" s="1"/>
  <c r="E108" i="2"/>
  <c r="I162" i="2"/>
  <c r="K120" i="2"/>
  <c r="K90" i="2"/>
  <c r="K24" i="2"/>
  <c r="G89" i="2"/>
  <c r="G88" i="2" s="1"/>
  <c r="G162" i="2" s="1"/>
  <c r="D162" i="2"/>
  <c r="E7" i="2"/>
  <c r="K59" i="2"/>
  <c r="K121" i="2"/>
  <c r="K141" i="2" l="1"/>
  <c r="E97" i="2"/>
  <c r="K108" i="2"/>
  <c r="K7" i="2"/>
  <c r="E89" i="2" l="1"/>
  <c r="K97" i="2"/>
  <c r="E88" i="2" l="1"/>
  <c r="K89" i="2"/>
  <c r="E162" i="2" l="1"/>
  <c r="K162" i="2" s="1"/>
  <c r="K88" i="2"/>
</calcChain>
</file>

<file path=xl/sharedStrings.xml><?xml version="1.0" encoding="utf-8"?>
<sst xmlns="http://schemas.openxmlformats.org/spreadsheetml/2006/main" count="296" uniqueCount="294">
  <si>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</si>
  <si>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</si>
  <si>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</si>
  <si>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</si>
  <si>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</si>
  <si>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</si>
  <si>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</si>
  <si>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</si>
  <si>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</si>
  <si>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</si>
  <si>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</si>
  <si>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</si>
  <si>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</si>
  <si>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</si>
  <si>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</si>
  <si>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</si>
  <si>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</si>
  <si>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</si>
  <si>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</si>
  <si>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</si>
  <si>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</si>
  <si>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</si>
  <si>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</si>
  <si>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</si>
  <si>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</si>
  <si>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</si>
  <si>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</si>
  <si>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</si>
  <si>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</si>
  <si>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</si>
  <si>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НАЛОГИ НА СОВОКУПНЫЙ ДОХОД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</si>
  <si>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</si>
  <si>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</si>
  <si>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</si>
  <si>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</si>
  <si>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</si>
  <si>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</si>
  <si>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(с учётом изменений)</t>
  </si>
  <si>
    <t xml:space="preserve">
Единый сельскохозяйственный налог
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</si>
  <si>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</si>
  <si>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</si>
  <si>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</si>
  <si>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</si>
  <si>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</si>
  <si>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</si>
  <si>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</si>
  <si>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</si>
  <si>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</si>
  <si>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</si>
  <si>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</si>
  <si>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</si>
  <si>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</si>
  <si>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</si>
  <si>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</si>
  <si>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</si>
  <si>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</si>
  <si>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</si>
  <si>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</si>
  <si>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</si>
  <si>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</si>
  <si>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</si>
  <si>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</si>
  <si>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</si>
  <si>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</si>
  <si>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</si>
  <si>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</si>
  <si>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</si>
  <si>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</si>
  <si>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</si>
  <si>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</si>
  <si>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</si>
  <si>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</si>
  <si>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</si>
  <si>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</si>
  <si>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</si>
  <si>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</si>
  <si>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</si>
  <si>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</si>
  <si>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</si>
  <si>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</si>
  <si>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</si>
  <si>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</si>
  <si>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</si>
  <si>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</si>
  <si>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</si>
  <si>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</si>
  <si>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</si>
  <si>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</si>
  <si>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</si>
  <si>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</si>
  <si>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</si>
  <si>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</si>
  <si>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</si>
  <si>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</si>
  <si>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</si>
  <si>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</si>
  <si>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</si>
  <si>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</si>
  <si>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</si>
  <si>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</si>
  <si>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</si>
  <si>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</si>
  <si>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</si>
  <si>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</si>
  <si>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</si>
  <si>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</si>
  <si>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</si>
  <si>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</si>
  <si>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</si>
  <si>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</si>
  <si>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</si>
  <si>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</si>
  <si>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</si>
  <si>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</si>
  <si>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</si>
  <si>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</si>
  <si>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</si>
  <si>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000  1 11 05013 05 0000 120</t>
  </si>
  <si>
    <t>повышение качества и доступности предоставления государственных и муниципальных услуг</t>
  </si>
  <si>
    <t>000 1 12 01041 01 0000 120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</si>
  <si>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</si>
  <si>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</si>
  <si>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</si>
  <si>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</si>
  <si>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 xml:space="preserve"> (первоначальный)           </t>
  </si>
  <si>
    <t>000 2 02 35082 05 0000 150</t>
  </si>
  <si>
    <t>000 2 02 30029 00 0000 150</t>
  </si>
  <si>
    <t>000 2 02 30029 05 0000 150</t>
  </si>
  <si>
    <t>000 2 02 35118 00 0000 150</t>
  </si>
  <si>
    <t>000 2 02 35118 05 0000 150</t>
  </si>
  <si>
    <t>000 2 02 30024 00 0000 150</t>
  </si>
  <si>
    <t>000 2 02 03024 05 0000 150</t>
  </si>
  <si>
    <t>000 2 02 35082 00 0000 150</t>
  </si>
  <si>
    <t>000 2 02 49999 05 0000 150</t>
  </si>
  <si>
    <t>000 2 02 49999 00 0000 150</t>
  </si>
  <si>
    <t>000 2 02 40014 05 0000 150</t>
  </si>
  <si>
    <t>000 2 02 40014 00 0000 150</t>
  </si>
  <si>
    <t>000 2 02 04000 00 0000 150</t>
  </si>
  <si>
    <t>на передаваемые полномочия по осуществлению внутреннего контроля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</si>
  <si>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</si>
  <si>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</si>
  <si>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</si>
  <si>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</si>
  <si>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</si>
  <si>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</si>
  <si>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</si>
  <si>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</si>
  <si>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</si>
  <si>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</si>
  <si>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000 1 12 01042 01 0000 120</t>
  </si>
  <si>
    <t>Плата за размещение коммунальных отходов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</si>
  <si>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</si>
  <si>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</si>
  <si>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</t>
  </si>
  <si>
    <t xml:space="preserve">субвенции бюджетам муниципальных районов  (городских округов)  на предоставление мер социальной поддержки работникам образовательных организаций, работающим в сельской местности или поселках городского типа 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</si>
  <si>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</si>
  <si>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</si>
  <si>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</si>
  <si>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</si>
  <si>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</si>
  <si>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</si>
  <si>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</si>
  <si>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</si>
  <si>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</si>
  <si>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</si>
  <si>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</si>
  <si>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</si>
  <si>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</si>
  <si>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</si>
  <si>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</si>
  <si>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</si>
  <si>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</si>
  <si>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</si>
  <si>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</si>
  <si>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</si>
  <si>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</si>
  <si>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</si>
  <si>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</si>
  <si>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</si>
  <si>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</si>
  <si>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</si>
  <si>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</si>
  <si>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</si>
  <si>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</si>
  <si>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</si>
  <si>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</si>
  <si>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</si>
  <si>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</si>
  <si>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</si>
  <si>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</si>
  <si>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</si>
  <si>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000 2 02 20216 00 0000 150</t>
  </si>
  <si>
    <t>000 2 02 20216 05 0000 150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</si>
  <si>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</si>
  <si>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</si>
  <si>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</si>
  <si>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</si>
  <si>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000 2 02 25467 00 0000 150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</si>
  <si>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</si>
  <si>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</si>
  <si>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</si>
  <si>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000 2 02 25497 00 0000 150</t>
  </si>
  <si>
    <t xml:space="preserve"> Субсидии бюджетам  на реализацию мероприятий по обеспечению жильем молодых семей</t>
  </si>
  <si>
    <t>000 2 02 25497 05 0000 150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</si>
  <si>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</si>
  <si>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000 2 02 25519 00 0000 150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</si>
  <si>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</si>
  <si>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</si>
  <si>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000 2 02 29999 00 0000 150</t>
  </si>
  <si>
    <t>000 2 02 29999 05 0000 150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</si>
  <si>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</si>
  <si>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</si>
  <si>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</si>
  <si>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</si>
  <si>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</si>
  <si>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</si>
  <si>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</si>
  <si>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субвенции бюджетам муниципальных районов  на осуществление отдельных полномочий в сфере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</si>
  <si>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</si>
  <si>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</si>
  <si>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развитие материально-технической базы  муниципальных образовательных организаций в сфере физической культуры и спорта</t>
  </si>
  <si>
    <t>000 2 02 45390 00 0000 150</t>
  </si>
  <si>
    <t>000 2 02 45390 05 0000 150</t>
  </si>
  <si>
    <t>Прочие межбюджетные трансферты, передаваемые бюджетам на финансирование обеспечения дорожной деятельности</t>
  </si>
  <si>
    <t>Прочие межбюджетные трансферты, передаваемые бюджетам муниципальных районов на финансирование обеспечения дорожной деятельности</t>
  </si>
  <si>
    <t>000 116115001 0000 140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</si>
  <si>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</si>
  <si>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</si>
  <si>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</si>
  <si>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</si>
  <si>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</si>
  <si>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</si>
  <si>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установленныегГлавой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</si>
  <si>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</si>
  <si>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</si>
  <si>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000 1160117001 0000 140</t>
  </si>
  <si>
    <t>000 1160117301 0000 140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</si>
  <si>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</si>
  <si>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</si>
  <si>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</si>
  <si>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</si>
  <si>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достижение показателей деятельности органов исполнительной власти субъектов Российсклой Федерации</t>
  </si>
  <si>
    <t xml:space="preserve">Сумма                                      на 2022 год                                                       </t>
  </si>
  <si>
    <t xml:space="preserve">Сумма 
на 2022год </t>
  </si>
  <si>
    <t>Решение от 25 02.22 №6-195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</si>
  <si>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</si>
  <si>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</si>
  <si>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</si>
  <si>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</si>
  <si>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</si>
  <si>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</si>
  <si>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</si>
  <si>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</si>
  <si>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Решение от 27.04.2022 №6-</t>
  </si>
  <si>
    <t>субсидии на проведение ремонта спортивных сооружений</t>
  </si>
  <si>
    <t>Решение от 29.06.2022 №6-215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</si>
  <si>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</si>
  <si>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</si>
  <si>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</si>
  <si>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</si>
  <si>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</si>
  <si>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</si>
  <si>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на подготовку проектов межевания земельных участков и проведение кадастровых работ</t>
  </si>
  <si>
    <t>Решение от 30.09.2022 №6-231</t>
  </si>
  <si>
    <t>субсидии на модернизацию школьных столовых муниципальных общеобразовательных организаций Брянской области</t>
  </si>
  <si>
    <t>субвенции на организацию и осуществление деятельности по опеке и попечительству</t>
  </si>
  <si>
    <t>приведение в нормативное состояние и оборудование системы обеспечения безопасности объектов транспортной инфраструктуры автомобильного траспорта</t>
  </si>
  <si>
    <t>Решение от 31.10.2022 №6-243</t>
  </si>
  <si>
    <t>Решение от 12.12.22 № 6-250</t>
  </si>
  <si>
    <t>000 2 02 20000 00 0000 150</t>
  </si>
  <si>
    <t>000 2 02 19999 05 0000 150</t>
  </si>
  <si>
    <t>000 2 02 19999 00 0000 150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</si>
  <si>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</si>
  <si>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</si>
  <si>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</si>
  <si>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</si>
  <si>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</si>
  <si>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000 2 02 25519 05 0000 150</t>
  </si>
  <si>
    <t>000 2 02 03000 00 0000 150</t>
  </si>
  <si>
    <t>Решение от 26.12.22 № 6-259</t>
  </si>
  <si>
    <t>Решение от 14.12.2021  № 6-179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</si>
  <si>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</si>
  <si>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</si>
  <si>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</si>
  <si>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000 202351200050 150</t>
  </si>
  <si>
    <t>полномочия по осуществлению муниципального контроля в сфере благоустройства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</si>
  <si>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</si>
  <si>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</si>
  <si>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</si>
  <si>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</si>
  <si>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проведение мероприятий по обеспече-нию деятельности советников директора по воспитанию и взаимодействию с дет-скими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</si>
  <si>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</si>
  <si>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районорв на осуществление первичного воинского учета органами местного самоуправления поселений, муниципальных и городских округов</t>
  </si>
  <si>
    <t>Сведения о внесенных в течение 2022 года изменениях в Решение Жирятинского районного Совета народных депутатов №6-179 от 14.12.2021 года"О  бюджете Жирятинского муниципального района Брянской области на 2022 год и на плановый период 2023 и 2024 годов в части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</si>
</sst>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6" fillId="0" borderId="13">
      <alignment horizontal="left" wrapText="1" indent="2"/>
    </xf>
    <xf numFmtId="49" fontId="6" fillId="0" borderId="14">
      <alignment horizont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15" applyNumberFormat="0" applyAlignment="0" applyProtection="0"/>
    <xf numFmtId="0" fontId="8" fillId="9" borderId="16" applyNumberFormat="0" applyAlignment="0" applyProtection="0"/>
    <xf numFmtId="0" fontId="9" fillId="9" borderId="15" applyNumberFormat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10" borderId="21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22" applyNumberFormat="0" applyFon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1" fillId="14" borderId="0" applyNumberFormat="0" applyBorder="0" applyAlignment="0" applyProtection="0"/>
  </cellStyleXfs>
  <cellXfs count="104">
    <xf numFmtId="0" fontId="0" fillId="0" borderId="0" xfId="0"/>
    <xf numFmtId="0" fontId="22" fillId="15" borderId="0" xfId="0" applyFont="1" applyFill="1"/>
    <xf numFmtId="0" fontId="22" fillId="15" borderId="0" xfId="0" applyFont="1" applyFill="1" applyAlignment="1">
      <alignment vertical="center"/>
    </xf>
    <xf numFmtId="4" fontId="1" fillId="15" borderId="1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2" fillId="0" borderId="0" xfId="0" applyFont="1" applyFill="1"/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" fillId="0" borderId="24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6" fillId="15" borderId="1" xfId="0" applyNumberFormat="1" applyFont="1" applyFill="1" applyBorder="1" applyAlignment="1">
      <alignment horizontal="right" shrinkToFit="1"/>
    </xf>
    <xf numFmtId="0" fontId="1" fillId="0" borderId="25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wrapText="1"/>
    </xf>
    <xf numFmtId="4" fontId="2" fillId="0" borderId="9" xfId="0" applyNumberFormat="1" applyFont="1" applyBorder="1" applyAlignment="1"/>
    <xf numFmtId="4" fontId="1" fillId="0" borderId="1" xfId="0" applyNumberFormat="1" applyFont="1" applyBorder="1" applyAlignment="1"/>
    <xf numFmtId="4" fontId="1" fillId="0" borderId="9" xfId="0" applyNumberFormat="1" applyFont="1" applyBorder="1" applyAlignment="1"/>
    <xf numFmtId="4" fontId="2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7" fillId="0" borderId="9" xfId="0" applyNumberFormat="1" applyFont="1" applyBorder="1" applyAlignment="1"/>
    <xf numFmtId="4" fontId="27" fillId="0" borderId="1" xfId="0" applyNumberFormat="1" applyFont="1" applyFill="1" applyBorder="1" applyAlignment="1">
      <alignment horizontal="right" shrinkToFit="1"/>
    </xf>
    <xf numFmtId="4" fontId="26" fillId="0" borderId="1" xfId="0" applyNumberFormat="1" applyFont="1" applyFill="1" applyBorder="1" applyAlignment="1">
      <alignment horizontal="right" shrinkToFit="1"/>
    </xf>
    <xf numFmtId="4" fontId="26" fillId="0" borderId="1" xfId="0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left" wrapText="1"/>
    </xf>
    <xf numFmtId="4" fontId="26" fillId="15" borderId="9" xfId="0" applyNumberFormat="1" applyFont="1" applyFill="1" applyBorder="1" applyAlignment="1">
      <alignment horizontal="right" shrinkToFit="1"/>
    </xf>
    <xf numFmtId="4" fontId="27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" fontId="1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4" fontId="1" fillId="15" borderId="9" xfId="0" applyNumberFormat="1" applyFont="1" applyFill="1" applyBorder="1" applyAlignment="1">
      <alignment horizontal="right" shrinkToFit="1"/>
    </xf>
    <xf numFmtId="164" fontId="1" fillId="0" borderId="1" xfId="26" applyFont="1" applyFill="1" applyBorder="1" applyAlignment="1">
      <alignment horizontal="left" wrapText="1"/>
    </xf>
    <xf numFmtId="164" fontId="1" fillId="15" borderId="1" xfId="26" applyFont="1" applyFill="1" applyBorder="1" applyAlignment="1">
      <alignment horizontal="left" wrapText="1"/>
    </xf>
    <xf numFmtId="164" fontId="1" fillId="0" borderId="1" xfId="26" applyFont="1" applyFill="1" applyBorder="1" applyAlignment="1">
      <alignment horizontal="right" wrapText="1"/>
    </xf>
    <xf numFmtId="164" fontId="1" fillId="15" borderId="1" xfId="26" applyFont="1" applyFill="1" applyBorder="1" applyAlignment="1">
      <alignment horizontal="right" shrinkToFit="1"/>
    </xf>
    <xf numFmtId="164" fontId="26" fillId="0" borderId="1" xfId="26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wrapText="1"/>
    </xf>
    <xf numFmtId="164" fontId="2" fillId="0" borderId="1" xfId="26" applyFont="1" applyFill="1" applyBorder="1" applyAlignment="1">
      <alignment horizontal="right" wrapText="1"/>
    </xf>
    <xf numFmtId="164" fontId="2" fillId="0" borderId="1" xfId="26" applyFont="1" applyFill="1" applyBorder="1" applyAlignment="1">
      <alignment horizontal="right" shrinkToFit="1"/>
    </xf>
    <xf numFmtId="0" fontId="1" fillId="15" borderId="12" xfId="0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8">
    <cellStyle name="xl34" xfId="1" xr:uid="{00000000-0005-0000-0000-000000000000}"/>
    <cellStyle name="xl52" xfId="2" xr:uid="{00000000-0005-0000-0000-000001000000}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 xr:uid="{00000000-0005-0000-0000-000014000000}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203"/>
  <sheetViews>
    <sheetView showGridLines="0" showZeros="0" tabSelected="1" view="pageBreakPreview" zoomScale="71" zoomScaleNormal="70" zoomScaleSheetLayoutView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K1"/>
    </sheetView>
  </sheetViews>
  <sheetFormatPr defaultRowHeight="18.75" x14ac:dyDescent="0.3"/>
  <cols>
    <col min="1" max="1" width="33.7109375" style="18" customWidth="1"/>
    <col min="2" max="2" width="50.85546875" style="18" customWidth="1"/>
    <col min="3" max="3" width="22.28515625" style="18" customWidth="1"/>
    <col min="4" max="4" width="19.140625" style="18" customWidth="1"/>
    <col min="5" max="5" width="17.7109375" style="18" customWidth="1"/>
    <col min="6" max="6" width="18" style="18" customWidth="1"/>
    <col min="7" max="7" width="17.42578125" style="18" customWidth="1"/>
    <col min="8" max="8" width="18" style="18" customWidth="1"/>
    <col min="9" max="9" width="18.7109375" style="18" customWidth="1"/>
    <col min="10" max="11" width="21.140625" style="18" customWidth="1"/>
    <col min="12" max="16384" width="9.140625" style="1"/>
  </cols>
  <sheetData>
    <row r="1" spans="1:11" ht="56.25" customHeight="1" x14ac:dyDescent="0.3">
      <c r="A1" s="101" t="s">
        <v>293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7.2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2"/>
    </row>
    <row r="3" spans="1:11" ht="45" customHeight="1" x14ac:dyDescent="0.3">
      <c r="A3" s="98" t="s">
        <v>0</v>
      </c>
      <c r="B3" s="98" t="s">
        <v>1</v>
      </c>
      <c r="C3" s="9" t="s">
        <v>242</v>
      </c>
      <c r="D3" s="93" t="s">
        <v>244</v>
      </c>
      <c r="E3" s="93" t="s">
        <v>253</v>
      </c>
      <c r="F3" s="93" t="s">
        <v>255</v>
      </c>
      <c r="G3" s="93" t="s">
        <v>263</v>
      </c>
      <c r="H3" s="93" t="s">
        <v>267</v>
      </c>
      <c r="I3" s="93" t="s">
        <v>268</v>
      </c>
      <c r="J3" s="93" t="s">
        <v>279</v>
      </c>
      <c r="K3" s="9" t="s">
        <v>243</v>
      </c>
    </row>
    <row r="4" spans="1:11" ht="34.5" customHeight="1" x14ac:dyDescent="0.3">
      <c r="A4" s="99"/>
      <c r="B4" s="99"/>
      <c r="C4" s="20" t="s">
        <v>280</v>
      </c>
      <c r="D4" s="94"/>
      <c r="E4" s="94"/>
      <c r="F4" s="94"/>
      <c r="G4" s="94"/>
      <c r="H4" s="94"/>
      <c r="I4" s="96"/>
      <c r="J4" s="102"/>
      <c r="K4" s="20" t="s">
        <v>37</v>
      </c>
    </row>
    <row r="5" spans="1:11" ht="42.75" customHeight="1" x14ac:dyDescent="0.3">
      <c r="A5" s="100"/>
      <c r="B5" s="100"/>
      <c r="C5" s="21" t="s">
        <v>124</v>
      </c>
      <c r="D5" s="95"/>
      <c r="E5" s="95"/>
      <c r="F5" s="95"/>
      <c r="G5" s="95"/>
      <c r="H5" s="95"/>
      <c r="I5" s="97"/>
      <c r="J5" s="103"/>
      <c r="K5" s="10"/>
    </row>
    <row r="6" spans="1:11" ht="18.75" customHeight="1" x14ac:dyDescent="0.3">
      <c r="A6" s="11" t="s">
        <v>2</v>
      </c>
      <c r="B6" s="11" t="s">
        <v>3</v>
      </c>
      <c r="C6" s="11">
        <v>3</v>
      </c>
      <c r="D6" s="11">
        <v>4</v>
      </c>
      <c r="E6" s="11">
        <v>5</v>
      </c>
      <c r="F6" s="11">
        <v>6</v>
      </c>
      <c r="G6" s="11"/>
      <c r="H6" s="11"/>
      <c r="I6" s="11"/>
      <c r="J6" s="11"/>
      <c r="K6" s="11">
        <v>10</v>
      </c>
    </row>
    <row r="7" spans="1:11" ht="37.5" x14ac:dyDescent="0.3">
      <c r="A7" s="12" t="s">
        <v>67</v>
      </c>
      <c r="B7" s="6" t="s">
        <v>4</v>
      </c>
      <c r="C7" s="13">
        <v>56163689.329999998</v>
      </c>
      <c r="D7" s="13">
        <f>D52</f>
        <v>500000</v>
      </c>
      <c r="E7" s="13">
        <f>E24+E39+E52+E59</f>
        <v>187240</v>
      </c>
      <c r="F7" s="13">
        <f>F52</f>
        <v>2413048</v>
      </c>
      <c r="G7" s="13">
        <f>G8</f>
        <v>0</v>
      </c>
      <c r="H7" s="13">
        <f>H24+H30+H39+H52</f>
        <v>2228434</v>
      </c>
      <c r="I7" s="13">
        <f>I52</f>
        <v>5597800</v>
      </c>
      <c r="J7" s="91">
        <v>0</v>
      </c>
      <c r="K7" s="13">
        <f t="shared" ref="K7:K38" si="0">C7+D7+E7+F7+G7+H7+I7+J7</f>
        <v>67090211.329999998</v>
      </c>
    </row>
    <row r="8" spans="1:11" x14ac:dyDescent="0.3">
      <c r="A8" s="5" t="s">
        <v>68</v>
      </c>
      <c r="B8" s="6" t="s">
        <v>5</v>
      </c>
      <c r="C8" s="13">
        <v>41622376</v>
      </c>
      <c r="D8" s="13"/>
      <c r="E8" s="72"/>
      <c r="F8" s="72"/>
      <c r="G8" s="13"/>
      <c r="H8" s="72"/>
      <c r="I8" s="13">
        <f>I9</f>
        <v>0</v>
      </c>
      <c r="J8" s="13"/>
      <c r="K8" s="13">
        <f t="shared" si="0"/>
        <v>41622376</v>
      </c>
    </row>
    <row r="9" spans="1:11" x14ac:dyDescent="0.3">
      <c r="A9" s="4" t="s">
        <v>69</v>
      </c>
      <c r="B9" s="7" t="s">
        <v>6</v>
      </c>
      <c r="C9" s="14">
        <v>41622376</v>
      </c>
      <c r="D9" s="13"/>
      <c r="E9" s="73"/>
      <c r="F9" s="73"/>
      <c r="G9" s="14"/>
      <c r="H9" s="73"/>
      <c r="I9" s="14"/>
      <c r="J9" s="14"/>
      <c r="K9" s="13">
        <f t="shared" si="0"/>
        <v>41622376</v>
      </c>
    </row>
    <row r="10" spans="1:11" ht="136.5" customHeight="1" x14ac:dyDescent="0.3">
      <c r="A10" s="4" t="s">
        <v>70</v>
      </c>
      <c r="B10" s="7" t="s">
        <v>7</v>
      </c>
      <c r="C10" s="3">
        <v>41487526</v>
      </c>
      <c r="D10" s="78"/>
      <c r="E10" s="59"/>
      <c r="F10" s="59"/>
      <c r="G10" s="3"/>
      <c r="H10" s="59"/>
      <c r="I10" s="3"/>
      <c r="J10" s="3"/>
      <c r="K10" s="13">
        <f t="shared" si="0"/>
        <v>41487526</v>
      </c>
    </row>
    <row r="11" spans="1:11" ht="210" customHeight="1" x14ac:dyDescent="0.3">
      <c r="A11" s="4" t="s">
        <v>71</v>
      </c>
      <c r="B11" s="7" t="s">
        <v>34</v>
      </c>
      <c r="C11" s="3">
        <v>3650</v>
      </c>
      <c r="D11" s="86"/>
      <c r="E11" s="75"/>
      <c r="F11" s="59"/>
      <c r="G11" s="3"/>
      <c r="H11" s="59"/>
      <c r="I11" s="3"/>
      <c r="J11" s="3"/>
      <c r="K11" s="13">
        <f t="shared" si="0"/>
        <v>3650</v>
      </c>
    </row>
    <row r="12" spans="1:11" ht="93.75" x14ac:dyDescent="0.3">
      <c r="A12" s="4" t="s">
        <v>72</v>
      </c>
      <c r="B12" s="7" t="s">
        <v>35</v>
      </c>
      <c r="C12" s="3">
        <v>128100</v>
      </c>
      <c r="D12" s="86"/>
      <c r="E12" s="75"/>
      <c r="F12" s="59"/>
      <c r="G12" s="3"/>
      <c r="H12" s="59"/>
      <c r="I12" s="3">
        <v>123800</v>
      </c>
      <c r="J12" s="3"/>
      <c r="K12" s="13">
        <f t="shared" si="0"/>
        <v>251900</v>
      </c>
    </row>
    <row r="13" spans="1:11" ht="136.5" customHeight="1" x14ac:dyDescent="0.3">
      <c r="A13" s="4" t="s">
        <v>73</v>
      </c>
      <c r="B13" s="7" t="s">
        <v>8</v>
      </c>
      <c r="C13" s="3">
        <v>3100</v>
      </c>
      <c r="D13" s="86"/>
      <c r="E13" s="75"/>
      <c r="F13" s="59"/>
      <c r="G13" s="3"/>
      <c r="H13" s="59"/>
      <c r="I13" s="3">
        <v>-15320</v>
      </c>
      <c r="J13" s="3"/>
      <c r="K13" s="13">
        <f t="shared" si="0"/>
        <v>-12220</v>
      </c>
    </row>
    <row r="14" spans="1:11" ht="59.25" customHeight="1" x14ac:dyDescent="0.3">
      <c r="A14" s="5" t="s">
        <v>74</v>
      </c>
      <c r="B14" s="6" t="s">
        <v>9</v>
      </c>
      <c r="C14" s="13">
        <v>7520198</v>
      </c>
      <c r="D14" s="13"/>
      <c r="E14" s="72"/>
      <c r="F14" s="72"/>
      <c r="G14" s="13"/>
      <c r="H14" s="72"/>
      <c r="I14" s="13"/>
      <c r="J14" s="13"/>
      <c r="K14" s="13">
        <f t="shared" si="0"/>
        <v>7520198</v>
      </c>
    </row>
    <row r="15" spans="1:11" ht="42.75" customHeight="1" x14ac:dyDescent="0.3">
      <c r="A15" s="4" t="s">
        <v>75</v>
      </c>
      <c r="B15" s="7" t="s">
        <v>10</v>
      </c>
      <c r="C15" s="14">
        <v>7520198</v>
      </c>
      <c r="D15" s="14"/>
      <c r="E15" s="73"/>
      <c r="F15" s="73"/>
      <c r="G15" s="14"/>
      <c r="H15" s="73"/>
      <c r="I15" s="14"/>
      <c r="J15" s="14"/>
      <c r="K15" s="13">
        <f t="shared" si="0"/>
        <v>7520198</v>
      </c>
    </row>
    <row r="16" spans="1:11" ht="147" customHeight="1" x14ac:dyDescent="0.3">
      <c r="A16" s="4" t="s">
        <v>76</v>
      </c>
      <c r="B16" s="7" t="s">
        <v>144</v>
      </c>
      <c r="C16" s="3">
        <v>3400110</v>
      </c>
      <c r="D16" s="3"/>
      <c r="E16" s="59"/>
      <c r="F16" s="59"/>
      <c r="G16" s="3"/>
      <c r="H16" s="59"/>
      <c r="I16" s="59"/>
      <c r="J16" s="59"/>
      <c r="K16" s="13">
        <f t="shared" si="0"/>
        <v>3400110</v>
      </c>
    </row>
    <row r="17" spans="1:11" ht="214.5" customHeight="1" x14ac:dyDescent="0.3">
      <c r="A17" s="4" t="s">
        <v>139</v>
      </c>
      <c r="B17" s="7" t="s">
        <v>140</v>
      </c>
      <c r="C17" s="3">
        <v>3400110</v>
      </c>
      <c r="D17" s="3"/>
      <c r="E17" s="59"/>
      <c r="F17" s="59"/>
      <c r="G17" s="3"/>
      <c r="H17" s="59"/>
      <c r="I17" s="59"/>
      <c r="J17" s="59"/>
      <c r="K17" s="13">
        <f t="shared" si="0"/>
        <v>3400110</v>
      </c>
    </row>
    <row r="18" spans="1:11" ht="214.5" customHeight="1" x14ac:dyDescent="0.3">
      <c r="A18" s="4" t="s">
        <v>77</v>
      </c>
      <c r="B18" s="7" t="s">
        <v>31</v>
      </c>
      <c r="C18" s="3">
        <v>18818</v>
      </c>
      <c r="D18" s="3"/>
      <c r="E18" s="59"/>
      <c r="F18" s="59"/>
      <c r="G18" s="3"/>
      <c r="H18" s="59"/>
      <c r="I18" s="59"/>
      <c r="J18" s="59"/>
      <c r="K18" s="13">
        <f t="shared" si="0"/>
        <v>18818</v>
      </c>
    </row>
    <row r="19" spans="1:11" ht="267.75" customHeight="1" x14ac:dyDescent="0.3">
      <c r="A19" s="4" t="s">
        <v>141</v>
      </c>
      <c r="B19" s="7" t="s">
        <v>142</v>
      </c>
      <c r="C19" s="3">
        <v>18818</v>
      </c>
      <c r="D19" s="41"/>
      <c r="E19" s="88"/>
      <c r="F19" s="59"/>
      <c r="G19" s="3"/>
      <c r="H19" s="59"/>
      <c r="I19" s="59"/>
      <c r="J19" s="59"/>
      <c r="K19" s="13">
        <f t="shared" si="0"/>
        <v>18818</v>
      </c>
    </row>
    <row r="20" spans="1:11" ht="153.75" customHeight="1" x14ac:dyDescent="0.3">
      <c r="A20" s="4" t="s">
        <v>78</v>
      </c>
      <c r="B20" s="7" t="s">
        <v>36</v>
      </c>
      <c r="C20" s="3">
        <v>4527633</v>
      </c>
      <c r="D20" s="3"/>
      <c r="E20" s="59"/>
      <c r="F20" s="59"/>
      <c r="G20" s="3"/>
      <c r="H20" s="59"/>
      <c r="I20" s="59"/>
      <c r="J20" s="59"/>
      <c r="K20" s="13">
        <f t="shared" si="0"/>
        <v>4527633</v>
      </c>
    </row>
    <row r="21" spans="1:11" ht="231.75" customHeight="1" x14ac:dyDescent="0.3">
      <c r="A21" s="4" t="s">
        <v>143</v>
      </c>
      <c r="B21" s="7" t="s">
        <v>147</v>
      </c>
      <c r="C21" s="3">
        <v>4527633</v>
      </c>
      <c r="D21" s="3"/>
      <c r="E21" s="59"/>
      <c r="F21" s="59"/>
      <c r="G21" s="3"/>
      <c r="H21" s="59"/>
      <c r="I21" s="59"/>
      <c r="J21" s="59"/>
      <c r="K21" s="13">
        <f t="shared" si="0"/>
        <v>4527633</v>
      </c>
    </row>
    <row r="22" spans="1:11" ht="153.75" customHeight="1" x14ac:dyDescent="0.3">
      <c r="A22" s="4" t="s">
        <v>79</v>
      </c>
      <c r="B22" s="7" t="s">
        <v>32</v>
      </c>
      <c r="C22" s="3">
        <v>-426363</v>
      </c>
      <c r="D22" s="3"/>
      <c r="E22" s="59"/>
      <c r="F22" s="59"/>
      <c r="G22" s="3"/>
      <c r="H22" s="59"/>
      <c r="I22" s="59"/>
      <c r="J22" s="59"/>
      <c r="K22" s="13">
        <f t="shared" si="0"/>
        <v>-426363</v>
      </c>
    </row>
    <row r="23" spans="1:11" ht="207.75" customHeight="1" x14ac:dyDescent="0.3">
      <c r="A23" s="4" t="s">
        <v>145</v>
      </c>
      <c r="B23" s="7" t="s">
        <v>146</v>
      </c>
      <c r="C23" s="3">
        <v>-426363</v>
      </c>
      <c r="D23" s="41"/>
      <c r="E23" s="86"/>
      <c r="F23" s="75"/>
      <c r="G23" s="3"/>
      <c r="H23" s="59"/>
      <c r="I23" s="59"/>
      <c r="J23" s="59"/>
      <c r="K23" s="13">
        <f t="shared" si="0"/>
        <v>-426363</v>
      </c>
    </row>
    <row r="24" spans="1:11" ht="36.75" customHeight="1" x14ac:dyDescent="0.3">
      <c r="A24" s="5" t="s">
        <v>80</v>
      </c>
      <c r="B24" s="6" t="s">
        <v>30</v>
      </c>
      <c r="C24" s="13">
        <v>923526</v>
      </c>
      <c r="D24" s="13"/>
      <c r="E24" s="13">
        <f>E25+E27</f>
        <v>0</v>
      </c>
      <c r="F24" s="72"/>
      <c r="G24" s="13" t="e">
        <f>#REF!</f>
        <v>#REF!</v>
      </c>
      <c r="H24" s="13">
        <f>H25+H27</f>
        <v>183200</v>
      </c>
      <c r="I24" s="13"/>
      <c r="J24" s="13">
        <f>J25</f>
        <v>15667</v>
      </c>
      <c r="K24" s="13" t="e">
        <f t="shared" si="0"/>
        <v>#REF!</v>
      </c>
    </row>
    <row r="25" spans="1:11" ht="36.75" customHeight="1" x14ac:dyDescent="0.3">
      <c r="A25" s="4" t="s">
        <v>81</v>
      </c>
      <c r="B25" s="23" t="s">
        <v>38</v>
      </c>
      <c r="C25" s="3">
        <v>281526</v>
      </c>
      <c r="D25" s="3"/>
      <c r="E25" s="14"/>
      <c r="F25" s="73"/>
      <c r="G25" s="14"/>
      <c r="H25" s="14">
        <v>183200</v>
      </c>
      <c r="I25" s="73"/>
      <c r="J25" s="14">
        <v>15667</v>
      </c>
      <c r="K25" s="13">
        <f t="shared" si="0"/>
        <v>480393</v>
      </c>
    </row>
    <row r="26" spans="1:11" ht="39.75" customHeight="1" x14ac:dyDescent="0.3">
      <c r="A26" s="4" t="s">
        <v>82</v>
      </c>
      <c r="B26" s="23" t="s">
        <v>38</v>
      </c>
      <c r="C26" s="3">
        <v>281526</v>
      </c>
      <c r="D26" s="14"/>
      <c r="E26" s="14"/>
      <c r="F26" s="73"/>
      <c r="G26" s="14"/>
      <c r="H26" s="14">
        <v>183200</v>
      </c>
      <c r="I26" s="73"/>
      <c r="J26" s="14">
        <v>15667</v>
      </c>
      <c r="K26" s="13">
        <f t="shared" si="0"/>
        <v>480393</v>
      </c>
    </row>
    <row r="27" spans="1:11" ht="54.75" customHeight="1" x14ac:dyDescent="0.3">
      <c r="A27" s="4" t="s">
        <v>120</v>
      </c>
      <c r="B27" s="23" t="s">
        <v>122</v>
      </c>
      <c r="C27" s="3">
        <v>642000</v>
      </c>
      <c r="D27" s="14"/>
      <c r="E27" s="14"/>
      <c r="F27" s="73"/>
      <c r="G27" s="14"/>
      <c r="H27" s="14"/>
      <c r="I27" s="14"/>
      <c r="J27" s="14"/>
      <c r="K27" s="13">
        <f t="shared" si="0"/>
        <v>642000</v>
      </c>
    </row>
    <row r="28" spans="1:11" ht="21" customHeight="1" x14ac:dyDescent="0.3">
      <c r="A28" s="4" t="s">
        <v>121</v>
      </c>
      <c r="B28" s="23" t="s">
        <v>123</v>
      </c>
      <c r="C28" s="3">
        <v>642000</v>
      </c>
      <c r="D28" s="14"/>
      <c r="E28" s="14"/>
      <c r="F28" s="73"/>
      <c r="G28" s="14"/>
      <c r="H28" s="14"/>
      <c r="I28" s="14"/>
      <c r="J28" s="14"/>
      <c r="K28" s="13">
        <f t="shared" si="0"/>
        <v>642000</v>
      </c>
    </row>
    <row r="29" spans="1:11" ht="21" customHeight="1" x14ac:dyDescent="0.3">
      <c r="A29" s="4"/>
      <c r="B29" s="23"/>
      <c r="C29" s="3"/>
      <c r="D29" s="14"/>
      <c r="E29" s="73"/>
      <c r="F29" s="73"/>
      <c r="G29" s="14"/>
      <c r="H29" s="73"/>
      <c r="I29" s="73"/>
      <c r="J29" s="73"/>
      <c r="K29" s="13">
        <f t="shared" si="0"/>
        <v>0</v>
      </c>
    </row>
    <row r="30" spans="1:11" ht="42" customHeight="1" x14ac:dyDescent="0.3">
      <c r="A30" s="5" t="s">
        <v>83</v>
      </c>
      <c r="B30" s="6" t="s">
        <v>11</v>
      </c>
      <c r="C30" s="13">
        <v>225000</v>
      </c>
      <c r="D30" s="13"/>
      <c r="E30" s="72"/>
      <c r="F30" s="72"/>
      <c r="G30" s="13"/>
      <c r="H30" s="13">
        <v>133900</v>
      </c>
      <c r="I30" s="13"/>
      <c r="J30" s="13">
        <v>84000</v>
      </c>
      <c r="K30" s="13">
        <f t="shared" si="0"/>
        <v>442900</v>
      </c>
    </row>
    <row r="31" spans="1:11" ht="57" customHeight="1" x14ac:dyDescent="0.3">
      <c r="A31" s="4" t="s">
        <v>84</v>
      </c>
      <c r="B31" s="22" t="s">
        <v>39</v>
      </c>
      <c r="C31" s="14">
        <v>225000</v>
      </c>
      <c r="D31" s="13"/>
      <c r="E31" s="73"/>
      <c r="F31" s="72"/>
      <c r="G31" s="14"/>
      <c r="H31" s="14">
        <v>133900</v>
      </c>
      <c r="I31" s="14"/>
      <c r="J31" s="14">
        <v>84000</v>
      </c>
      <c r="K31" s="13">
        <f t="shared" si="0"/>
        <v>442900</v>
      </c>
    </row>
    <row r="32" spans="1:11" ht="1.5" customHeight="1" x14ac:dyDescent="0.3">
      <c r="A32" s="4" t="s">
        <v>85</v>
      </c>
      <c r="B32" s="22" t="s">
        <v>40</v>
      </c>
      <c r="C32" s="14">
        <v>225000</v>
      </c>
      <c r="D32" s="14"/>
      <c r="E32" s="73"/>
      <c r="F32" s="73"/>
      <c r="G32" s="14"/>
      <c r="H32" s="14">
        <v>133900</v>
      </c>
      <c r="I32" s="14"/>
      <c r="J32" s="14">
        <v>84000</v>
      </c>
      <c r="K32" s="13">
        <f t="shared" si="0"/>
        <v>442900</v>
      </c>
    </row>
    <row r="33" spans="1:11" ht="19.5" customHeight="1" x14ac:dyDescent="0.3">
      <c r="A33" s="5" t="s">
        <v>86</v>
      </c>
      <c r="B33" s="6" t="s">
        <v>12</v>
      </c>
      <c r="C33" s="13">
        <v>1424586.14</v>
      </c>
      <c r="D33" s="13"/>
      <c r="E33" s="72"/>
      <c r="F33" s="13"/>
      <c r="G33" s="13"/>
      <c r="H33" s="13">
        <f>H34</f>
        <v>0</v>
      </c>
      <c r="I33" s="72"/>
      <c r="J33" s="13">
        <v>-133067</v>
      </c>
      <c r="K33" s="13">
        <f t="shared" si="0"/>
        <v>1291519.1399999999</v>
      </c>
    </row>
    <row r="34" spans="1:11" ht="58.5" customHeight="1" x14ac:dyDescent="0.3">
      <c r="A34" s="4" t="s">
        <v>87</v>
      </c>
      <c r="B34" s="7" t="s">
        <v>13</v>
      </c>
      <c r="C34" s="14">
        <v>1424586.14</v>
      </c>
      <c r="D34" s="14"/>
      <c r="E34" s="73"/>
      <c r="F34" s="14"/>
      <c r="G34" s="14"/>
      <c r="H34" s="14"/>
      <c r="I34" s="73"/>
      <c r="J34" s="14">
        <v>-133067</v>
      </c>
      <c r="K34" s="13">
        <f t="shared" si="0"/>
        <v>1291519.1399999999</v>
      </c>
    </row>
    <row r="35" spans="1:11" ht="97.5" customHeight="1" x14ac:dyDescent="0.3">
      <c r="A35" s="4" t="s">
        <v>88</v>
      </c>
      <c r="B35" s="24" t="s">
        <v>41</v>
      </c>
      <c r="C35" s="14">
        <v>854837.42</v>
      </c>
      <c r="D35" s="14"/>
      <c r="E35" s="73"/>
      <c r="F35" s="14"/>
      <c r="G35" s="14"/>
      <c r="H35" s="14"/>
      <c r="I35" s="73"/>
      <c r="J35" s="14">
        <v>-133067</v>
      </c>
      <c r="K35" s="13">
        <f t="shared" si="0"/>
        <v>721770.42</v>
      </c>
    </row>
    <row r="36" spans="1:11" ht="77.25" customHeight="1" x14ac:dyDescent="0.3">
      <c r="A36" s="43" t="s">
        <v>117</v>
      </c>
      <c r="B36" s="24" t="s">
        <v>42</v>
      </c>
      <c r="C36" s="3">
        <v>854837.42</v>
      </c>
      <c r="D36" s="41"/>
      <c r="E36" s="59"/>
      <c r="F36" s="3"/>
      <c r="G36" s="3"/>
      <c r="H36" s="3"/>
      <c r="I36" s="59"/>
      <c r="J36" s="3">
        <v>-133067</v>
      </c>
      <c r="K36" s="13">
        <f t="shared" si="0"/>
        <v>721770.42</v>
      </c>
    </row>
    <row r="37" spans="1:11" ht="2.25" customHeight="1" x14ac:dyDescent="0.3">
      <c r="A37" s="4" t="s">
        <v>89</v>
      </c>
      <c r="B37" s="7" t="s">
        <v>14</v>
      </c>
      <c r="C37" s="14">
        <v>569748.72</v>
      </c>
      <c r="D37" s="14"/>
      <c r="E37" s="73"/>
      <c r="F37" s="14"/>
      <c r="G37" s="14"/>
      <c r="H37" s="14"/>
      <c r="I37" s="73"/>
      <c r="J37" s="14"/>
      <c r="K37" s="13">
        <f t="shared" si="0"/>
        <v>569748.72</v>
      </c>
    </row>
    <row r="38" spans="1:11" ht="58.5" customHeight="1" x14ac:dyDescent="0.3">
      <c r="A38" s="44" t="s">
        <v>90</v>
      </c>
      <c r="B38" s="24" t="s">
        <v>43</v>
      </c>
      <c r="C38" s="3">
        <v>569748.72</v>
      </c>
      <c r="D38" s="41"/>
      <c r="E38" s="75"/>
      <c r="F38" s="41"/>
      <c r="G38" s="41"/>
      <c r="H38" s="86"/>
      <c r="I38" s="75"/>
      <c r="J38" s="75"/>
      <c r="K38" s="13">
        <f t="shared" si="0"/>
        <v>569748.72</v>
      </c>
    </row>
    <row r="39" spans="1:11" ht="18.75" customHeight="1" x14ac:dyDescent="0.3">
      <c r="A39" s="5" t="s">
        <v>91</v>
      </c>
      <c r="B39" s="6" t="s">
        <v>15</v>
      </c>
      <c r="C39" s="13">
        <v>2760</v>
      </c>
      <c r="D39" s="13"/>
      <c r="E39" s="13">
        <f>E40</f>
        <v>187240</v>
      </c>
      <c r="F39" s="13"/>
      <c r="G39" s="13"/>
      <c r="H39" s="13">
        <v>99000</v>
      </c>
      <c r="I39" s="72"/>
      <c r="J39" s="72"/>
      <c r="K39" s="13">
        <f t="shared" ref="K39:K70" si="1">C39+D39+E39+F39+G39+H39+I39+J39</f>
        <v>289000</v>
      </c>
    </row>
    <row r="40" spans="1:11" ht="37.5" x14ac:dyDescent="0.3">
      <c r="A40" s="4" t="s">
        <v>92</v>
      </c>
      <c r="B40" s="7" t="s">
        <v>16</v>
      </c>
      <c r="C40" s="14">
        <v>2760</v>
      </c>
      <c r="D40" s="14"/>
      <c r="E40" s="14">
        <v>187240</v>
      </c>
      <c r="F40" s="14"/>
      <c r="G40" s="14"/>
      <c r="H40" s="14">
        <v>99000</v>
      </c>
      <c r="I40" s="73"/>
      <c r="J40" s="73"/>
      <c r="K40" s="13">
        <f t="shared" si="1"/>
        <v>289000</v>
      </c>
    </row>
    <row r="41" spans="1:11" ht="56.25" x14ac:dyDescent="0.3">
      <c r="A41" s="4" t="s">
        <v>93</v>
      </c>
      <c r="B41" s="7" t="s">
        <v>17</v>
      </c>
      <c r="C41" s="3">
        <v>1210</v>
      </c>
      <c r="D41" s="41"/>
      <c r="E41" s="86">
        <v>187240</v>
      </c>
      <c r="F41" s="3"/>
      <c r="G41" s="3"/>
      <c r="H41" s="3">
        <v>25000</v>
      </c>
      <c r="I41" s="59"/>
      <c r="J41" s="59"/>
      <c r="K41" s="13">
        <f t="shared" si="1"/>
        <v>213450</v>
      </c>
    </row>
    <row r="42" spans="1:11" ht="37.5" x14ac:dyDescent="0.3">
      <c r="A42" s="4" t="s">
        <v>94</v>
      </c>
      <c r="B42" s="7" t="s">
        <v>27</v>
      </c>
      <c r="C42" s="3">
        <v>250</v>
      </c>
      <c r="D42" s="41"/>
      <c r="E42" s="86"/>
      <c r="F42" s="3"/>
      <c r="G42" s="3"/>
      <c r="H42" s="3"/>
      <c r="I42" s="59"/>
      <c r="J42" s="59"/>
      <c r="K42" s="13">
        <f t="shared" si="1"/>
        <v>250</v>
      </c>
    </row>
    <row r="43" spans="1:11" ht="96.75" customHeight="1" x14ac:dyDescent="0.3">
      <c r="A43" s="4" t="s">
        <v>95</v>
      </c>
      <c r="B43" s="7" t="s">
        <v>18</v>
      </c>
      <c r="C43" s="3">
        <v>1300</v>
      </c>
      <c r="D43" s="41"/>
      <c r="E43" s="86">
        <v>51900</v>
      </c>
      <c r="F43" s="3"/>
      <c r="G43" s="3"/>
      <c r="H43" s="3"/>
      <c r="I43" s="59"/>
      <c r="J43" s="59"/>
      <c r="K43" s="13">
        <f t="shared" si="1"/>
        <v>53200</v>
      </c>
    </row>
    <row r="44" spans="1:11" ht="37.5" x14ac:dyDescent="0.3">
      <c r="A44" s="4" t="s">
        <v>119</v>
      </c>
      <c r="B44" s="7" t="s">
        <v>18</v>
      </c>
      <c r="C44" s="3">
        <v>300</v>
      </c>
      <c r="D44" s="41"/>
      <c r="E44" s="86">
        <v>45800</v>
      </c>
      <c r="F44" s="3"/>
      <c r="G44" s="3"/>
      <c r="H44" s="3"/>
      <c r="I44" s="59"/>
      <c r="J44" s="59"/>
      <c r="K44" s="13">
        <f t="shared" si="1"/>
        <v>46100</v>
      </c>
    </row>
    <row r="45" spans="1:11" ht="37.5" x14ac:dyDescent="0.3">
      <c r="A45" s="4" t="s">
        <v>149</v>
      </c>
      <c r="B45" s="7" t="s">
        <v>150</v>
      </c>
      <c r="C45" s="3">
        <v>1000</v>
      </c>
      <c r="D45" s="41"/>
      <c r="E45" s="86">
        <v>89540</v>
      </c>
      <c r="F45" s="3"/>
      <c r="G45" s="3"/>
      <c r="H45" s="3">
        <v>74000</v>
      </c>
      <c r="I45" s="59"/>
      <c r="J45" s="59"/>
      <c r="K45" s="13">
        <f t="shared" si="1"/>
        <v>164540</v>
      </c>
    </row>
    <row r="46" spans="1:11" ht="40.5" customHeight="1" x14ac:dyDescent="0.3">
      <c r="A46" s="5" t="s">
        <v>96</v>
      </c>
      <c r="B46" s="6" t="s">
        <v>19</v>
      </c>
      <c r="C46" s="13">
        <v>122243.19</v>
      </c>
      <c r="D46" s="13"/>
      <c r="E46" s="72"/>
      <c r="F46" s="13"/>
      <c r="G46" s="13"/>
      <c r="H46" s="72"/>
      <c r="I46" s="13"/>
      <c r="J46" s="13"/>
      <c r="K46" s="13">
        <f t="shared" si="1"/>
        <v>122243.19</v>
      </c>
    </row>
    <row r="47" spans="1:11" ht="22.5" customHeight="1" x14ac:dyDescent="0.3">
      <c r="A47" s="4" t="s">
        <v>97</v>
      </c>
      <c r="B47" s="7" t="s">
        <v>28</v>
      </c>
      <c r="C47" s="14">
        <v>122243.19</v>
      </c>
      <c r="D47" s="14"/>
      <c r="E47" s="73"/>
      <c r="F47" s="14"/>
      <c r="G47" s="14"/>
      <c r="H47" s="73"/>
      <c r="I47" s="14"/>
      <c r="J47" s="14"/>
      <c r="K47" s="13">
        <f t="shared" si="1"/>
        <v>122243.19</v>
      </c>
    </row>
    <row r="48" spans="1:11" ht="57" customHeight="1" x14ac:dyDescent="0.3">
      <c r="A48" s="4" t="s">
        <v>151</v>
      </c>
      <c r="B48" s="7" t="s">
        <v>153</v>
      </c>
      <c r="C48" s="14">
        <v>117243.19</v>
      </c>
      <c r="D48" s="14"/>
      <c r="E48" s="73"/>
      <c r="F48" s="14"/>
      <c r="G48" s="14"/>
      <c r="H48" s="73"/>
      <c r="I48" s="14"/>
      <c r="J48" s="14"/>
      <c r="K48" s="13">
        <f t="shared" si="1"/>
        <v>117243.19</v>
      </c>
    </row>
    <row r="49" spans="1:11" ht="54.75" customHeight="1" x14ac:dyDescent="0.3">
      <c r="A49" s="4" t="s">
        <v>152</v>
      </c>
      <c r="B49" s="7"/>
      <c r="C49" s="14">
        <v>117243.19</v>
      </c>
      <c r="D49" s="14"/>
      <c r="E49" s="73"/>
      <c r="F49" s="14"/>
      <c r="G49" s="14"/>
      <c r="H49" s="73"/>
      <c r="I49" s="14"/>
      <c r="J49" s="14"/>
      <c r="K49" s="13">
        <f t="shared" si="1"/>
        <v>117243.19</v>
      </c>
    </row>
    <row r="50" spans="1:11" ht="54" customHeight="1" x14ac:dyDescent="0.3">
      <c r="A50" s="4" t="s">
        <v>98</v>
      </c>
      <c r="B50" s="7" t="s">
        <v>29</v>
      </c>
      <c r="C50" s="14">
        <v>5000</v>
      </c>
      <c r="D50" s="14"/>
      <c r="E50" s="73"/>
      <c r="F50" s="14"/>
      <c r="G50" s="14"/>
      <c r="H50" s="73"/>
      <c r="I50" s="14"/>
      <c r="J50" s="14"/>
      <c r="K50" s="13">
        <f t="shared" si="1"/>
        <v>5000</v>
      </c>
    </row>
    <row r="51" spans="1:11" ht="81.75" customHeight="1" x14ac:dyDescent="0.3">
      <c r="A51" s="4" t="s">
        <v>99</v>
      </c>
      <c r="B51" s="7" t="s">
        <v>44</v>
      </c>
      <c r="C51" s="3">
        <v>5000</v>
      </c>
      <c r="D51" s="41"/>
      <c r="E51" s="59"/>
      <c r="F51" s="3"/>
      <c r="G51" s="3"/>
      <c r="H51" s="59"/>
      <c r="I51" s="3"/>
      <c r="J51" s="3"/>
      <c r="K51" s="13">
        <f t="shared" si="1"/>
        <v>5000</v>
      </c>
    </row>
    <row r="52" spans="1:11" ht="174" customHeight="1" x14ac:dyDescent="0.3">
      <c r="A52" s="5" t="s">
        <v>100</v>
      </c>
      <c r="B52" s="6" t="s">
        <v>20</v>
      </c>
      <c r="C52" s="13">
        <v>3900000</v>
      </c>
      <c r="D52" s="13">
        <v>500000</v>
      </c>
      <c r="E52" s="13">
        <f>E56</f>
        <v>0</v>
      </c>
      <c r="F52" s="13">
        <f>F56+F53</f>
        <v>2413048</v>
      </c>
      <c r="G52" s="13"/>
      <c r="H52" s="13">
        <v>1812334</v>
      </c>
      <c r="I52" s="13">
        <v>5597800</v>
      </c>
      <c r="J52" s="13"/>
      <c r="K52" s="13">
        <f t="shared" si="1"/>
        <v>14223182</v>
      </c>
    </row>
    <row r="53" spans="1:11" ht="117" customHeight="1" x14ac:dyDescent="0.3">
      <c r="A53" s="4" t="s">
        <v>256</v>
      </c>
      <c r="B53" s="7" t="s">
        <v>257</v>
      </c>
      <c r="C53" s="13"/>
      <c r="D53" s="13"/>
      <c r="E53" s="13"/>
      <c r="F53" s="14">
        <v>30800</v>
      </c>
      <c r="G53" s="13"/>
      <c r="H53" s="13"/>
      <c r="I53" s="13"/>
      <c r="J53" s="13"/>
      <c r="K53" s="13">
        <f t="shared" si="1"/>
        <v>30800</v>
      </c>
    </row>
    <row r="54" spans="1:11" ht="143.25" customHeight="1" x14ac:dyDescent="0.3">
      <c r="A54" s="4" t="s">
        <v>258</v>
      </c>
      <c r="B54" s="7" t="s">
        <v>259</v>
      </c>
      <c r="C54" s="13"/>
      <c r="D54" s="13"/>
      <c r="E54" s="13"/>
      <c r="F54" s="14">
        <v>30800</v>
      </c>
      <c r="G54" s="13"/>
      <c r="H54" s="13"/>
      <c r="I54" s="13"/>
      <c r="J54" s="13"/>
      <c r="K54" s="13">
        <f t="shared" si="1"/>
        <v>30800</v>
      </c>
    </row>
    <row r="55" spans="1:11" ht="158.25" customHeight="1" x14ac:dyDescent="0.3">
      <c r="A55" s="4" t="s">
        <v>260</v>
      </c>
      <c r="B55" s="7" t="s">
        <v>261</v>
      </c>
      <c r="C55" s="13"/>
      <c r="D55" s="13"/>
      <c r="E55" s="13"/>
      <c r="F55" s="14">
        <v>30800</v>
      </c>
      <c r="G55" s="13"/>
      <c r="H55" s="13"/>
      <c r="I55" s="13"/>
      <c r="J55" s="13"/>
      <c r="K55" s="13">
        <f t="shared" si="1"/>
        <v>30800</v>
      </c>
    </row>
    <row r="56" spans="1:11" ht="114" customHeight="1" x14ac:dyDescent="0.3">
      <c r="A56" s="4" t="s">
        <v>101</v>
      </c>
      <c r="B56" s="7" t="s">
        <v>21</v>
      </c>
      <c r="C56" s="14">
        <v>3900000</v>
      </c>
      <c r="D56" s="14">
        <v>500000</v>
      </c>
      <c r="E56" s="14"/>
      <c r="F56" s="14">
        <v>2382248</v>
      </c>
      <c r="G56" s="14"/>
      <c r="H56" s="14">
        <v>1812334</v>
      </c>
      <c r="I56" s="14">
        <v>5597800</v>
      </c>
      <c r="J56" s="14"/>
      <c r="K56" s="13">
        <f t="shared" si="1"/>
        <v>14192382</v>
      </c>
    </row>
    <row r="57" spans="1:11" ht="60.75" customHeight="1" x14ac:dyDescent="0.3">
      <c r="A57" s="45" t="s">
        <v>45</v>
      </c>
      <c r="B57" s="25" t="s">
        <v>22</v>
      </c>
      <c r="C57" s="14">
        <v>3900000</v>
      </c>
      <c r="D57" s="14">
        <v>500000</v>
      </c>
      <c r="E57" s="14"/>
      <c r="F57" s="14">
        <v>2382248</v>
      </c>
      <c r="G57" s="14"/>
      <c r="H57" s="14">
        <v>1812334</v>
      </c>
      <c r="I57" s="14">
        <v>5597800</v>
      </c>
      <c r="J57" s="14"/>
      <c r="K57" s="13">
        <f t="shared" si="1"/>
        <v>14192382</v>
      </c>
    </row>
    <row r="58" spans="1:11" ht="77.25" customHeight="1" x14ac:dyDescent="0.3">
      <c r="A58" s="46" t="s">
        <v>111</v>
      </c>
      <c r="B58" s="25" t="s">
        <v>112</v>
      </c>
      <c r="C58" s="14">
        <v>3900000</v>
      </c>
      <c r="D58" s="14">
        <v>500000</v>
      </c>
      <c r="E58" s="14"/>
      <c r="F58" s="14">
        <v>2382248</v>
      </c>
      <c r="G58" s="14"/>
      <c r="H58" s="14">
        <v>1812334</v>
      </c>
      <c r="I58" s="14">
        <v>5597800</v>
      </c>
      <c r="J58" s="14"/>
      <c r="K58" s="13">
        <f t="shared" si="1"/>
        <v>14192382</v>
      </c>
    </row>
    <row r="59" spans="1:11" ht="38.25" customHeight="1" x14ac:dyDescent="0.3">
      <c r="A59" s="12" t="s">
        <v>102</v>
      </c>
      <c r="B59" s="15" t="s">
        <v>23</v>
      </c>
      <c r="C59" s="13">
        <v>423000</v>
      </c>
      <c r="D59" s="13"/>
      <c r="E59" s="13">
        <f>E79</f>
        <v>0</v>
      </c>
      <c r="F59" s="13"/>
      <c r="G59" s="13"/>
      <c r="H59" s="13">
        <f>H60+H63+H64+H66+H69+H70+H72+H78+H81+H82+H84</f>
        <v>0</v>
      </c>
      <c r="I59" s="13" t="e">
        <f>I78+#REF!</f>
        <v>#REF!</v>
      </c>
      <c r="J59" s="13">
        <v>33400</v>
      </c>
      <c r="K59" s="13" t="e">
        <f t="shared" si="1"/>
        <v>#REF!</v>
      </c>
    </row>
    <row r="60" spans="1:11" ht="112.5" x14ac:dyDescent="0.3">
      <c r="A60" s="45" t="s">
        <v>155</v>
      </c>
      <c r="B60" s="26" t="s">
        <v>156</v>
      </c>
      <c r="C60" s="14">
        <v>500</v>
      </c>
      <c r="D60" s="14"/>
      <c r="E60" s="73"/>
      <c r="F60" s="14"/>
      <c r="G60" s="14"/>
      <c r="H60" s="14"/>
      <c r="I60" s="73"/>
      <c r="J60" s="14">
        <v>12850</v>
      </c>
      <c r="K60" s="13">
        <f t="shared" si="1"/>
        <v>13350</v>
      </c>
    </row>
    <row r="61" spans="1:11" ht="168.75" x14ac:dyDescent="0.3">
      <c r="A61" s="45" t="s">
        <v>157</v>
      </c>
      <c r="B61" s="26" t="s">
        <v>158</v>
      </c>
      <c r="C61" s="14">
        <v>500</v>
      </c>
      <c r="D61" s="14"/>
      <c r="E61" s="73"/>
      <c r="F61" s="14"/>
      <c r="G61" s="14"/>
      <c r="H61" s="14"/>
      <c r="I61" s="73"/>
      <c r="J61" s="14">
        <v>12850</v>
      </c>
      <c r="K61" s="13">
        <f t="shared" si="1"/>
        <v>13350</v>
      </c>
    </row>
    <row r="62" spans="1:11" ht="38.25" customHeight="1" x14ac:dyDescent="0.3">
      <c r="A62" s="45" t="s">
        <v>159</v>
      </c>
      <c r="B62" s="26" t="s">
        <v>160</v>
      </c>
      <c r="C62" s="14">
        <v>30000</v>
      </c>
      <c r="D62" s="14"/>
      <c r="E62" s="73"/>
      <c r="F62" s="14"/>
      <c r="G62" s="14"/>
      <c r="H62" s="14">
        <v>20000</v>
      </c>
      <c r="I62" s="73"/>
      <c r="J62" s="14">
        <v>23000</v>
      </c>
      <c r="K62" s="13">
        <f t="shared" si="1"/>
        <v>73000</v>
      </c>
    </row>
    <row r="63" spans="1:11" ht="39.75" customHeight="1" x14ac:dyDescent="0.3">
      <c r="A63" s="45" t="s">
        <v>161</v>
      </c>
      <c r="B63" s="26" t="s">
        <v>162</v>
      </c>
      <c r="C63" s="14">
        <v>30000</v>
      </c>
      <c r="D63" s="14"/>
      <c r="E63" s="73"/>
      <c r="F63" s="14"/>
      <c r="G63" s="14"/>
      <c r="H63" s="14"/>
      <c r="I63" s="73"/>
      <c r="J63" s="14">
        <v>23000</v>
      </c>
      <c r="K63" s="13">
        <f t="shared" si="1"/>
        <v>53000</v>
      </c>
    </row>
    <row r="64" spans="1:11" ht="112.5" x14ac:dyDescent="0.3">
      <c r="A64" s="45" t="s">
        <v>163</v>
      </c>
      <c r="B64" s="26" t="s">
        <v>164</v>
      </c>
      <c r="C64" s="14">
        <v>10000</v>
      </c>
      <c r="D64" s="14"/>
      <c r="E64" s="73"/>
      <c r="F64" s="14"/>
      <c r="G64" s="14"/>
      <c r="H64" s="14"/>
      <c r="I64" s="73"/>
      <c r="J64" s="14">
        <v>-1500</v>
      </c>
      <c r="K64" s="13">
        <f t="shared" si="1"/>
        <v>8500</v>
      </c>
    </row>
    <row r="65" spans="1:11" ht="168.75" x14ac:dyDescent="0.3">
      <c r="A65" s="45" t="s">
        <v>165</v>
      </c>
      <c r="B65" s="25" t="s">
        <v>166</v>
      </c>
      <c r="C65" s="3">
        <v>10000</v>
      </c>
      <c r="D65" s="41"/>
      <c r="E65" s="3"/>
      <c r="F65" s="3"/>
      <c r="G65" s="3"/>
      <c r="H65" s="3">
        <v>-68000</v>
      </c>
      <c r="I65" s="59"/>
      <c r="J65" s="3">
        <v>-1500</v>
      </c>
      <c r="K65" s="13">
        <f t="shared" si="1"/>
        <v>-59500</v>
      </c>
    </row>
    <row r="66" spans="1:11" ht="131.25" x14ac:dyDescent="0.3">
      <c r="A66" s="45" t="s">
        <v>167</v>
      </c>
      <c r="B66" s="25" t="s">
        <v>168</v>
      </c>
      <c r="C66" s="42">
        <v>30000</v>
      </c>
      <c r="D66" s="41"/>
      <c r="E66" s="3"/>
      <c r="F66" s="14"/>
      <c r="G66" s="14"/>
      <c r="H66" s="14"/>
      <c r="I66" s="73"/>
      <c r="J66" s="14">
        <v>8000</v>
      </c>
      <c r="K66" s="13">
        <f t="shared" si="1"/>
        <v>38000</v>
      </c>
    </row>
    <row r="67" spans="1:11" ht="187.5" x14ac:dyDescent="0.3">
      <c r="A67" s="45" t="s">
        <v>169</v>
      </c>
      <c r="B67" s="25" t="s">
        <v>170</v>
      </c>
      <c r="C67" s="42">
        <v>30000</v>
      </c>
      <c r="D67" s="41"/>
      <c r="E67" s="3"/>
      <c r="F67" s="3"/>
      <c r="G67" s="3"/>
      <c r="H67" s="3"/>
      <c r="I67" s="59"/>
      <c r="J67" s="3">
        <v>8000</v>
      </c>
      <c r="K67" s="13">
        <f t="shared" si="1"/>
        <v>38000</v>
      </c>
    </row>
    <row r="68" spans="1:11" ht="59.25" customHeight="1" x14ac:dyDescent="0.3">
      <c r="A68" s="45" t="s">
        <v>171</v>
      </c>
      <c r="B68" s="25" t="s">
        <v>172</v>
      </c>
      <c r="C68" s="42">
        <v>8000</v>
      </c>
      <c r="D68" s="41"/>
      <c r="E68" s="3"/>
      <c r="F68" s="3"/>
      <c r="G68" s="3"/>
      <c r="H68" s="3">
        <v>-11500</v>
      </c>
      <c r="I68" s="59"/>
      <c r="J68" s="3">
        <v>7700</v>
      </c>
      <c r="K68" s="13">
        <f t="shared" si="1"/>
        <v>4200</v>
      </c>
    </row>
    <row r="69" spans="1:11" ht="27.75" customHeight="1" x14ac:dyDescent="0.3">
      <c r="A69" s="45" t="s">
        <v>173</v>
      </c>
      <c r="B69" s="25" t="s">
        <v>174</v>
      </c>
      <c r="C69" s="42">
        <v>8000</v>
      </c>
      <c r="D69" s="41"/>
      <c r="E69" s="3"/>
      <c r="F69" s="3"/>
      <c r="G69" s="3"/>
      <c r="H69" s="3"/>
      <c r="I69" s="59"/>
      <c r="J69" s="3">
        <v>7700</v>
      </c>
      <c r="K69" s="13">
        <f t="shared" si="1"/>
        <v>15700</v>
      </c>
    </row>
    <row r="70" spans="1:11" ht="27.75" customHeight="1" x14ac:dyDescent="0.3">
      <c r="A70" s="45" t="s">
        <v>225</v>
      </c>
      <c r="B70" s="25" t="s">
        <v>227</v>
      </c>
      <c r="C70" s="42"/>
      <c r="D70" s="41"/>
      <c r="E70" s="3"/>
      <c r="F70" s="3"/>
      <c r="G70" s="3"/>
      <c r="H70" s="3"/>
      <c r="I70" s="59"/>
      <c r="J70" s="59"/>
      <c r="K70" s="13">
        <f t="shared" si="1"/>
        <v>0</v>
      </c>
    </row>
    <row r="71" spans="1:11" ht="27.75" customHeight="1" x14ac:dyDescent="0.3">
      <c r="A71" s="45" t="s">
        <v>226</v>
      </c>
      <c r="B71" s="25" t="s">
        <v>228</v>
      </c>
      <c r="C71" s="42"/>
      <c r="D71" s="41"/>
      <c r="E71" s="3"/>
      <c r="F71" s="3"/>
      <c r="G71" s="3"/>
      <c r="H71" s="3">
        <v>6700</v>
      </c>
      <c r="I71" s="59"/>
      <c r="J71" s="59"/>
      <c r="K71" s="13">
        <f t="shared" ref="K71:K102" si="2">C71+D71+E71+F71+G71+H71+I71+J71</f>
        <v>6700</v>
      </c>
    </row>
    <row r="72" spans="1:11" ht="27.75" customHeight="1" x14ac:dyDescent="0.3">
      <c r="A72" s="45" t="s">
        <v>235</v>
      </c>
      <c r="B72" s="25" t="s">
        <v>233</v>
      </c>
      <c r="C72" s="42"/>
      <c r="D72" s="41"/>
      <c r="E72" s="3"/>
      <c r="F72" s="3"/>
      <c r="G72" s="3"/>
      <c r="H72" s="3"/>
      <c r="I72" s="59"/>
      <c r="J72" s="3">
        <v>2000</v>
      </c>
      <c r="K72" s="13">
        <f t="shared" si="2"/>
        <v>2000</v>
      </c>
    </row>
    <row r="73" spans="1:11" ht="187.5" x14ac:dyDescent="0.3">
      <c r="A73" s="45" t="s">
        <v>236</v>
      </c>
      <c r="B73" s="25" t="s">
        <v>234</v>
      </c>
      <c r="C73" s="42"/>
      <c r="D73" s="41"/>
      <c r="E73" s="3"/>
      <c r="F73" s="3"/>
      <c r="G73" s="3"/>
      <c r="H73" s="3"/>
      <c r="I73" s="59"/>
      <c r="J73" s="3">
        <v>2000</v>
      </c>
      <c r="K73" s="13">
        <f t="shared" si="2"/>
        <v>2000</v>
      </c>
    </row>
    <row r="74" spans="1:11" ht="59.25" customHeight="1" x14ac:dyDescent="0.3">
      <c r="A74" s="45" t="s">
        <v>175</v>
      </c>
      <c r="B74" s="25" t="s">
        <v>176</v>
      </c>
      <c r="C74" s="42">
        <v>7000</v>
      </c>
      <c r="D74" s="41"/>
      <c r="E74" s="3"/>
      <c r="F74" s="3"/>
      <c r="G74" s="3"/>
      <c r="H74" s="59"/>
      <c r="I74" s="59"/>
      <c r="J74" s="3">
        <v>18300</v>
      </c>
      <c r="K74" s="13">
        <f t="shared" si="2"/>
        <v>25300</v>
      </c>
    </row>
    <row r="75" spans="1:11" ht="59.25" customHeight="1" x14ac:dyDescent="0.3">
      <c r="A75" s="45" t="s">
        <v>177</v>
      </c>
      <c r="B75" s="25" t="s">
        <v>178</v>
      </c>
      <c r="C75" s="42">
        <v>7000</v>
      </c>
      <c r="D75" s="41"/>
      <c r="E75" s="3"/>
      <c r="F75" s="3"/>
      <c r="G75" s="3"/>
      <c r="H75" s="59"/>
      <c r="I75" s="59"/>
      <c r="J75" s="3">
        <v>18300</v>
      </c>
      <c r="K75" s="13">
        <f t="shared" si="2"/>
        <v>25300</v>
      </c>
    </row>
    <row r="76" spans="1:11" ht="59.25" customHeight="1" x14ac:dyDescent="0.3">
      <c r="A76" s="45" t="s">
        <v>179</v>
      </c>
      <c r="B76" s="25" t="s">
        <v>180</v>
      </c>
      <c r="C76" s="42">
        <v>65500</v>
      </c>
      <c r="D76" s="41"/>
      <c r="E76" s="3"/>
      <c r="F76" s="3"/>
      <c r="G76" s="3"/>
      <c r="H76" s="59"/>
      <c r="I76" s="59"/>
      <c r="J76" s="3">
        <v>-38230</v>
      </c>
      <c r="K76" s="13">
        <f t="shared" si="2"/>
        <v>27270</v>
      </c>
    </row>
    <row r="77" spans="1:11" ht="59.25" customHeight="1" x14ac:dyDescent="0.3">
      <c r="A77" s="45" t="s">
        <v>181</v>
      </c>
      <c r="B77" s="25" t="s">
        <v>182</v>
      </c>
      <c r="C77" s="42">
        <v>65500</v>
      </c>
      <c r="D77" s="41"/>
      <c r="E77" s="3"/>
      <c r="F77" s="3"/>
      <c r="G77" s="3"/>
      <c r="H77" s="59"/>
      <c r="I77" s="59"/>
      <c r="J77" s="3">
        <v>-38230</v>
      </c>
      <c r="K77" s="13">
        <f t="shared" si="2"/>
        <v>27270</v>
      </c>
    </row>
    <row r="78" spans="1:11" ht="99.75" customHeight="1" x14ac:dyDescent="0.3">
      <c r="A78" s="45" t="s">
        <v>183</v>
      </c>
      <c r="B78" s="25" t="s">
        <v>184</v>
      </c>
      <c r="C78" s="42">
        <v>262000</v>
      </c>
      <c r="D78" s="41"/>
      <c r="E78" s="3"/>
      <c r="F78" s="3"/>
      <c r="G78" s="3"/>
      <c r="H78" s="3"/>
      <c r="I78" s="3"/>
      <c r="J78" s="3">
        <v>-22000</v>
      </c>
      <c r="K78" s="13">
        <f t="shared" si="2"/>
        <v>240000</v>
      </c>
    </row>
    <row r="79" spans="1:11" ht="281.25" x14ac:dyDescent="0.3">
      <c r="A79" s="45" t="s">
        <v>185</v>
      </c>
      <c r="B79" s="25" t="s">
        <v>186</v>
      </c>
      <c r="C79" s="42">
        <v>262000</v>
      </c>
      <c r="D79" s="41"/>
      <c r="E79" s="3"/>
      <c r="F79" s="3"/>
      <c r="G79" s="3"/>
      <c r="H79" s="3"/>
      <c r="I79" s="3"/>
      <c r="J79" s="3">
        <v>-22000</v>
      </c>
      <c r="K79" s="13">
        <f t="shared" si="2"/>
        <v>240000</v>
      </c>
    </row>
    <row r="80" spans="1:11" ht="112.5" x14ac:dyDescent="0.3">
      <c r="A80" s="45" t="s">
        <v>229</v>
      </c>
      <c r="B80" s="25" t="s">
        <v>231</v>
      </c>
      <c r="C80" s="42"/>
      <c r="D80" s="41"/>
      <c r="E80" s="3"/>
      <c r="F80" s="3"/>
      <c r="G80" s="3"/>
      <c r="H80" s="3">
        <v>-12300</v>
      </c>
      <c r="I80" s="59"/>
      <c r="J80" s="59"/>
      <c r="K80" s="13">
        <f t="shared" si="2"/>
        <v>-12300</v>
      </c>
    </row>
    <row r="81" spans="1:11" ht="63" customHeight="1" x14ac:dyDescent="0.3">
      <c r="A81" s="45" t="s">
        <v>230</v>
      </c>
      <c r="B81" s="25" t="s">
        <v>232</v>
      </c>
      <c r="C81" s="42"/>
      <c r="D81" s="41"/>
      <c r="E81" s="3"/>
      <c r="F81" s="3"/>
      <c r="G81" s="3"/>
      <c r="H81" s="3"/>
      <c r="I81" s="59"/>
      <c r="J81" s="59"/>
      <c r="K81" s="13">
        <f t="shared" si="2"/>
        <v>0</v>
      </c>
    </row>
    <row r="82" spans="1:11" ht="104.25" customHeight="1" x14ac:dyDescent="0.3">
      <c r="A82" s="45" t="s">
        <v>237</v>
      </c>
      <c r="B82" s="25" t="s">
        <v>238</v>
      </c>
      <c r="C82" s="42"/>
      <c r="D82" s="41"/>
      <c r="E82" s="3"/>
      <c r="F82" s="3"/>
      <c r="G82" s="3"/>
      <c r="H82" s="3"/>
      <c r="I82" s="59"/>
      <c r="J82" s="59"/>
      <c r="K82" s="13">
        <f t="shared" si="2"/>
        <v>0</v>
      </c>
    </row>
    <row r="83" spans="1:11" s="2" customFormat="1" ht="43.5" customHeight="1" x14ac:dyDescent="0.3">
      <c r="A83" s="45" t="s">
        <v>239</v>
      </c>
      <c r="B83" s="25" t="s">
        <v>240</v>
      </c>
      <c r="C83" s="42"/>
      <c r="D83" s="41"/>
      <c r="E83" s="3"/>
      <c r="F83" s="3"/>
      <c r="G83" s="3"/>
      <c r="H83" s="3">
        <v>-15000</v>
      </c>
      <c r="I83" s="59"/>
      <c r="J83" s="59"/>
      <c r="K83" s="13">
        <f t="shared" si="2"/>
        <v>-15000</v>
      </c>
    </row>
    <row r="84" spans="1:11" ht="133.5" customHeight="1" x14ac:dyDescent="0.3">
      <c r="A84" s="45" t="s">
        <v>187</v>
      </c>
      <c r="B84" s="29" t="s">
        <v>188</v>
      </c>
      <c r="C84" s="3">
        <v>10000</v>
      </c>
      <c r="D84" s="3"/>
      <c r="E84" s="3"/>
      <c r="F84" s="3"/>
      <c r="G84" s="3"/>
      <c r="H84" s="3"/>
      <c r="I84" s="59"/>
      <c r="J84" s="3">
        <v>20000</v>
      </c>
      <c r="K84" s="13">
        <f t="shared" si="2"/>
        <v>30000</v>
      </c>
    </row>
    <row r="85" spans="1:11" ht="156" customHeight="1" x14ac:dyDescent="0.3">
      <c r="A85" s="48" t="s">
        <v>189</v>
      </c>
      <c r="B85" s="29" t="s">
        <v>190</v>
      </c>
      <c r="C85" s="3">
        <v>10000</v>
      </c>
      <c r="D85" s="3"/>
      <c r="E85" s="3"/>
      <c r="F85" s="3"/>
      <c r="G85" s="3"/>
      <c r="H85" s="3"/>
      <c r="I85" s="59"/>
      <c r="J85" s="3">
        <v>20000</v>
      </c>
      <c r="K85" s="13">
        <f t="shared" si="2"/>
        <v>30000</v>
      </c>
    </row>
    <row r="86" spans="1:11" ht="189" customHeight="1" x14ac:dyDescent="0.3">
      <c r="A86" s="48" t="s">
        <v>288</v>
      </c>
      <c r="B86" s="29" t="s">
        <v>289</v>
      </c>
      <c r="C86" s="83"/>
      <c r="D86" s="83"/>
      <c r="E86" s="83"/>
      <c r="F86" s="83"/>
      <c r="G86" s="83"/>
      <c r="H86" s="83"/>
      <c r="I86" s="76"/>
      <c r="J86" s="83">
        <v>2500</v>
      </c>
      <c r="K86" s="13">
        <f t="shared" si="2"/>
        <v>2500</v>
      </c>
    </row>
    <row r="87" spans="1:11" ht="204" customHeight="1" x14ac:dyDescent="0.3">
      <c r="A87" s="48" t="s">
        <v>286</v>
      </c>
      <c r="B87" s="29" t="s">
        <v>287</v>
      </c>
      <c r="C87" s="83"/>
      <c r="D87" s="83"/>
      <c r="E87" s="83"/>
      <c r="F87" s="83"/>
      <c r="G87" s="83"/>
      <c r="H87" s="83"/>
      <c r="I87" s="76"/>
      <c r="J87" s="83">
        <v>780</v>
      </c>
      <c r="K87" s="13">
        <f t="shared" si="2"/>
        <v>780</v>
      </c>
    </row>
    <row r="88" spans="1:11" ht="122.25" customHeight="1" x14ac:dyDescent="0.3">
      <c r="A88" s="49" t="s">
        <v>46</v>
      </c>
      <c r="B88" s="30" t="s">
        <v>24</v>
      </c>
      <c r="C88" s="64">
        <v>148024286.30000001</v>
      </c>
      <c r="D88" s="64">
        <f>D158</f>
        <v>13442</v>
      </c>
      <c r="E88" s="64">
        <f>E89</f>
        <v>66650000</v>
      </c>
      <c r="F88" s="64">
        <f>F89</f>
        <v>4882085.6100000003</v>
      </c>
      <c r="G88" s="64">
        <f>G89</f>
        <v>-64347969.399999999</v>
      </c>
      <c r="H88" s="64">
        <f>H89</f>
        <v>451274</v>
      </c>
      <c r="I88" s="64">
        <f>I89</f>
        <v>21555</v>
      </c>
      <c r="J88" s="64">
        <v>-1777587.09</v>
      </c>
      <c r="K88" s="13">
        <f t="shared" si="2"/>
        <v>153917086.42000002</v>
      </c>
    </row>
    <row r="89" spans="1:11" ht="205.5" customHeight="1" x14ac:dyDescent="0.3">
      <c r="A89" s="49" t="s">
        <v>47</v>
      </c>
      <c r="B89" s="30" t="s">
        <v>48</v>
      </c>
      <c r="C89" s="64">
        <v>148024286.30000001</v>
      </c>
      <c r="D89" s="64">
        <v>13442</v>
      </c>
      <c r="E89" s="64">
        <f>E97</f>
        <v>66650000</v>
      </c>
      <c r="F89" s="64">
        <f>F97+F141</f>
        <v>4882085.6100000003</v>
      </c>
      <c r="G89" s="64">
        <f>G90+G97:H97++G120++G141</f>
        <v>-64347969.399999999</v>
      </c>
      <c r="H89" s="64">
        <f>H90+H97+H120+H141</f>
        <v>451274</v>
      </c>
      <c r="I89" s="64">
        <f>I90</f>
        <v>21555</v>
      </c>
      <c r="J89" s="64">
        <v>-1779176.79</v>
      </c>
      <c r="K89" s="13">
        <f t="shared" si="2"/>
        <v>153915496.72000003</v>
      </c>
    </row>
    <row r="90" spans="1:11" ht="156" customHeight="1" x14ac:dyDescent="0.3">
      <c r="A90" s="50" t="s">
        <v>276</v>
      </c>
      <c r="B90" s="30" t="s">
        <v>49</v>
      </c>
      <c r="C90" s="64">
        <v>25934000</v>
      </c>
      <c r="D90" s="13"/>
      <c r="E90" s="13"/>
      <c r="F90" s="13">
        <f>F93</f>
        <v>0</v>
      </c>
      <c r="G90" s="13">
        <f>G93</f>
        <v>655885</v>
      </c>
      <c r="H90" s="13">
        <f>H93</f>
        <v>451274</v>
      </c>
      <c r="I90" s="13">
        <f>I93</f>
        <v>21555</v>
      </c>
      <c r="J90" s="13">
        <v>2623000</v>
      </c>
      <c r="K90" s="13">
        <f t="shared" si="2"/>
        <v>29685714</v>
      </c>
    </row>
    <row r="91" spans="1:11" ht="168.75" customHeight="1" x14ac:dyDescent="0.3">
      <c r="A91" s="45" t="s">
        <v>275</v>
      </c>
      <c r="B91" s="28" t="s">
        <v>50</v>
      </c>
      <c r="C91" s="65">
        <v>18774000</v>
      </c>
      <c r="D91" s="14"/>
      <c r="E91" s="14"/>
      <c r="F91" s="14"/>
      <c r="G91" s="14"/>
      <c r="H91" s="14"/>
      <c r="I91" s="14"/>
      <c r="J91" s="14"/>
      <c r="K91" s="13">
        <f t="shared" si="2"/>
        <v>18774000</v>
      </c>
    </row>
    <row r="92" spans="1:11" ht="156" customHeight="1" x14ac:dyDescent="0.3">
      <c r="A92" s="47" t="s">
        <v>274</v>
      </c>
      <c r="B92" s="29" t="s">
        <v>51</v>
      </c>
      <c r="C92" s="66">
        <v>18774000</v>
      </c>
      <c r="D92" s="78"/>
      <c r="E92" s="41"/>
      <c r="F92" s="41"/>
      <c r="G92" s="41"/>
      <c r="H92" s="75"/>
      <c r="I92" s="41"/>
      <c r="J92" s="86"/>
      <c r="K92" s="13">
        <f t="shared" si="2"/>
        <v>18774000</v>
      </c>
    </row>
    <row r="93" spans="1:11" ht="166.5" customHeight="1" x14ac:dyDescent="0.3">
      <c r="A93" s="45" t="s">
        <v>273</v>
      </c>
      <c r="B93" s="28" t="s">
        <v>52</v>
      </c>
      <c r="C93" s="65">
        <v>7160000</v>
      </c>
      <c r="D93" s="14"/>
      <c r="E93" s="14"/>
      <c r="F93" s="14"/>
      <c r="G93" s="14">
        <v>655885</v>
      </c>
      <c r="H93" s="14">
        <v>451274</v>
      </c>
      <c r="I93" s="14">
        <v>21555</v>
      </c>
      <c r="J93" s="14">
        <v>2000000</v>
      </c>
      <c r="K93" s="13">
        <f t="shared" si="2"/>
        <v>10288714</v>
      </c>
    </row>
    <row r="94" spans="1:11" ht="166.5" customHeight="1" x14ac:dyDescent="0.3">
      <c r="A94" s="47" t="s">
        <v>272</v>
      </c>
      <c r="B94" s="29" t="s">
        <v>53</v>
      </c>
      <c r="C94" s="66">
        <v>7160000</v>
      </c>
      <c r="D94" s="78"/>
      <c r="E94" s="3"/>
      <c r="F94" s="3"/>
      <c r="G94" s="3">
        <v>655885</v>
      </c>
      <c r="H94" s="3">
        <v>451274</v>
      </c>
      <c r="I94" s="3">
        <v>21555</v>
      </c>
      <c r="J94" s="3">
        <v>2000000</v>
      </c>
      <c r="K94" s="13">
        <f t="shared" si="2"/>
        <v>10288714</v>
      </c>
    </row>
    <row r="95" spans="1:11" ht="166.5" customHeight="1" x14ac:dyDescent="0.3">
      <c r="A95" s="45" t="s">
        <v>271</v>
      </c>
      <c r="B95" s="62" t="s">
        <v>113</v>
      </c>
      <c r="C95" s="66"/>
      <c r="D95" s="79"/>
      <c r="E95" s="83"/>
      <c r="F95" s="83"/>
      <c r="G95" s="83"/>
      <c r="H95" s="76"/>
      <c r="I95" s="76"/>
      <c r="J95" s="83">
        <v>623000</v>
      </c>
      <c r="K95" s="13">
        <f t="shared" si="2"/>
        <v>623000</v>
      </c>
    </row>
    <row r="96" spans="1:11" ht="166.5" customHeight="1" x14ac:dyDescent="0.3">
      <c r="A96" s="45" t="s">
        <v>270</v>
      </c>
      <c r="B96" s="62" t="s">
        <v>114</v>
      </c>
      <c r="C96" s="66"/>
      <c r="D96" s="79"/>
      <c r="E96" s="83"/>
      <c r="F96" s="83"/>
      <c r="G96" s="83"/>
      <c r="H96" s="76"/>
      <c r="I96" s="76"/>
      <c r="J96" s="83">
        <v>623000</v>
      </c>
      <c r="K96" s="13">
        <f t="shared" si="2"/>
        <v>623000</v>
      </c>
    </row>
    <row r="97" spans="1:11" ht="166.5" customHeight="1" x14ac:dyDescent="0.3">
      <c r="A97" s="51" t="s">
        <v>269</v>
      </c>
      <c r="B97" s="31" t="s">
        <v>33</v>
      </c>
      <c r="C97" s="64">
        <v>15706453</v>
      </c>
      <c r="D97" s="64">
        <f>D106</f>
        <v>0</v>
      </c>
      <c r="E97" s="64">
        <f>E108</f>
        <v>66650000</v>
      </c>
      <c r="F97" s="64">
        <f>F108</f>
        <v>130000</v>
      </c>
      <c r="G97" s="64">
        <f>G108</f>
        <v>-63405300</v>
      </c>
      <c r="H97" s="64">
        <f>H106</f>
        <v>0</v>
      </c>
      <c r="I97" s="64"/>
      <c r="J97" s="64"/>
      <c r="K97" s="13">
        <f t="shared" si="2"/>
        <v>19081153</v>
      </c>
    </row>
    <row r="98" spans="1:11" ht="117.75" customHeight="1" x14ac:dyDescent="0.3">
      <c r="A98" s="48" t="s">
        <v>191</v>
      </c>
      <c r="B98" s="62" t="s">
        <v>54</v>
      </c>
      <c r="C98" s="66">
        <v>8341596</v>
      </c>
      <c r="D98" s="64"/>
      <c r="E98" s="64"/>
      <c r="F98" s="64"/>
      <c r="G98" s="66"/>
      <c r="H98" s="71"/>
      <c r="I98" s="71"/>
      <c r="J98" s="71"/>
      <c r="K98" s="13">
        <f t="shared" si="2"/>
        <v>8341596</v>
      </c>
    </row>
    <row r="99" spans="1:11" ht="154.5" customHeight="1" x14ac:dyDescent="0.3">
      <c r="A99" s="48" t="s">
        <v>192</v>
      </c>
      <c r="B99" s="62" t="s">
        <v>55</v>
      </c>
      <c r="C99" s="66">
        <v>8341596</v>
      </c>
      <c r="D99" s="64"/>
      <c r="E99" s="64"/>
      <c r="F99" s="64"/>
      <c r="G99" s="66"/>
      <c r="H99" s="71"/>
      <c r="I99" s="71"/>
      <c r="J99" s="71"/>
      <c r="K99" s="13">
        <f t="shared" si="2"/>
        <v>8341596</v>
      </c>
    </row>
    <row r="100" spans="1:11" ht="153.75" customHeight="1" x14ac:dyDescent="0.3">
      <c r="A100" s="52" t="s">
        <v>193</v>
      </c>
      <c r="B100" s="32" t="s">
        <v>194</v>
      </c>
      <c r="C100" s="66">
        <v>1584263</v>
      </c>
      <c r="D100" s="41"/>
      <c r="E100" s="14"/>
      <c r="F100" s="14"/>
      <c r="G100" s="14"/>
      <c r="H100" s="73"/>
      <c r="I100" s="14"/>
      <c r="J100" s="14"/>
      <c r="K100" s="13">
        <f t="shared" si="2"/>
        <v>1584263</v>
      </c>
    </row>
    <row r="101" spans="1:11" ht="117.75" customHeight="1" x14ac:dyDescent="0.3">
      <c r="A101" s="52" t="s">
        <v>195</v>
      </c>
      <c r="B101" s="32" t="s">
        <v>196</v>
      </c>
      <c r="C101" s="66">
        <v>1584263</v>
      </c>
      <c r="D101" s="41"/>
      <c r="E101" s="14"/>
      <c r="F101" s="3"/>
      <c r="G101" s="3"/>
      <c r="H101" s="59"/>
      <c r="I101" s="3"/>
      <c r="J101" s="3"/>
      <c r="K101" s="13">
        <f t="shared" si="2"/>
        <v>1584263</v>
      </c>
    </row>
    <row r="102" spans="1:11" ht="225" customHeight="1" x14ac:dyDescent="0.3">
      <c r="A102" s="54" t="s">
        <v>197</v>
      </c>
      <c r="B102" s="27" t="s">
        <v>198</v>
      </c>
      <c r="C102" s="66"/>
      <c r="D102" s="14"/>
      <c r="E102" s="14"/>
      <c r="F102" s="14"/>
      <c r="G102" s="14"/>
      <c r="H102" s="73"/>
      <c r="I102" s="73"/>
      <c r="J102" s="73"/>
      <c r="K102" s="13">
        <f t="shared" si="2"/>
        <v>0</v>
      </c>
    </row>
    <row r="103" spans="1:11" ht="196.5" customHeight="1" x14ac:dyDescent="0.3">
      <c r="A103" s="45" t="s">
        <v>199</v>
      </c>
      <c r="B103" s="29" t="s">
        <v>200</v>
      </c>
      <c r="C103" s="66"/>
      <c r="D103" s="3"/>
      <c r="E103" s="3"/>
      <c r="F103" s="3"/>
      <c r="G103" s="3"/>
      <c r="H103" s="59"/>
      <c r="I103" s="59"/>
      <c r="J103" s="59"/>
      <c r="K103" s="13">
        <f t="shared" ref="K103:K134" si="3">C103+D103+E103+F103+G103+H103+I103+J103</f>
        <v>0</v>
      </c>
    </row>
    <row r="104" spans="1:11" ht="196.5" customHeight="1" x14ac:dyDescent="0.3">
      <c r="A104" s="45" t="s">
        <v>201</v>
      </c>
      <c r="B104" s="33" t="s">
        <v>202</v>
      </c>
      <c r="C104" s="65">
        <v>562500</v>
      </c>
      <c r="D104" s="3"/>
      <c r="E104" s="3"/>
      <c r="F104" s="3"/>
      <c r="G104" s="3"/>
      <c r="H104" s="59"/>
      <c r="I104" s="59"/>
      <c r="J104" s="59"/>
      <c r="K104" s="13">
        <f t="shared" si="3"/>
        <v>562500</v>
      </c>
    </row>
    <row r="105" spans="1:11" ht="196.5" customHeight="1" x14ac:dyDescent="0.3">
      <c r="A105" s="45" t="s">
        <v>203</v>
      </c>
      <c r="B105" s="60" t="s">
        <v>204</v>
      </c>
      <c r="C105" s="65">
        <v>562500</v>
      </c>
      <c r="D105" s="3"/>
      <c r="E105" s="84"/>
      <c r="F105" s="78"/>
      <c r="G105" s="78"/>
      <c r="H105" s="74"/>
      <c r="I105" s="74"/>
      <c r="J105" s="74"/>
      <c r="K105" s="13">
        <f t="shared" si="3"/>
        <v>562500</v>
      </c>
    </row>
    <row r="106" spans="1:11" ht="196.5" customHeight="1" x14ac:dyDescent="0.3">
      <c r="A106" s="45" t="s">
        <v>205</v>
      </c>
      <c r="B106" s="63" t="s">
        <v>206</v>
      </c>
      <c r="C106" s="66">
        <v>43136</v>
      </c>
      <c r="D106" s="3"/>
      <c r="E106" s="84"/>
      <c r="F106" s="78"/>
      <c r="G106" s="78"/>
      <c r="H106" s="78"/>
      <c r="I106" s="74"/>
      <c r="J106" s="74"/>
      <c r="K106" s="13">
        <f t="shared" si="3"/>
        <v>43136</v>
      </c>
    </row>
    <row r="107" spans="1:11" ht="196.5" customHeight="1" x14ac:dyDescent="0.3">
      <c r="A107" s="48" t="s">
        <v>277</v>
      </c>
      <c r="B107" s="63" t="s">
        <v>207</v>
      </c>
      <c r="C107" s="81">
        <v>43136</v>
      </c>
      <c r="D107" s="3"/>
      <c r="E107" s="84"/>
      <c r="F107" s="78"/>
      <c r="G107" s="78"/>
      <c r="H107" s="78"/>
      <c r="I107" s="74"/>
      <c r="J107" s="74"/>
      <c r="K107" s="13">
        <f t="shared" si="3"/>
        <v>43136</v>
      </c>
    </row>
    <row r="108" spans="1:11" ht="84" customHeight="1" x14ac:dyDescent="0.3">
      <c r="A108" s="45" t="s">
        <v>208</v>
      </c>
      <c r="B108" s="82" t="s">
        <v>56</v>
      </c>
      <c r="C108" s="65">
        <v>5174958</v>
      </c>
      <c r="D108" s="3"/>
      <c r="E108" s="84">
        <f>E109</f>
        <v>66650000</v>
      </c>
      <c r="F108" s="78">
        <f>F109</f>
        <v>130000</v>
      </c>
      <c r="G108" s="78">
        <f>G109</f>
        <v>-63405300</v>
      </c>
      <c r="H108" s="74"/>
      <c r="I108" s="74"/>
      <c r="J108" s="74"/>
      <c r="K108" s="13">
        <f t="shared" si="3"/>
        <v>8549658</v>
      </c>
    </row>
    <row r="109" spans="1:11" ht="130.5" customHeight="1" x14ac:dyDescent="0.3">
      <c r="A109" s="45" t="s">
        <v>209</v>
      </c>
      <c r="B109" s="82" t="s">
        <v>57</v>
      </c>
      <c r="C109" s="65">
        <v>5174958</v>
      </c>
      <c r="D109" s="3"/>
      <c r="E109" s="84">
        <f>E112+E117</f>
        <v>66650000</v>
      </c>
      <c r="F109" s="78">
        <f>F110</f>
        <v>130000</v>
      </c>
      <c r="G109" s="78">
        <f>G117+G118</f>
        <v>-63405300</v>
      </c>
      <c r="H109" s="74"/>
      <c r="I109" s="74"/>
      <c r="J109" s="74"/>
      <c r="K109" s="13">
        <f t="shared" si="3"/>
        <v>8549658</v>
      </c>
    </row>
    <row r="110" spans="1:11" ht="130.5" customHeight="1" x14ac:dyDescent="0.3">
      <c r="A110" s="45"/>
      <c r="B110" s="82" t="s">
        <v>220</v>
      </c>
      <c r="C110" s="66"/>
      <c r="D110" s="3"/>
      <c r="E110" s="84"/>
      <c r="F110" s="78">
        <v>130000</v>
      </c>
      <c r="G110" s="78"/>
      <c r="H110" s="74"/>
      <c r="I110" s="74"/>
      <c r="J110" s="74"/>
      <c r="K110" s="13">
        <f t="shared" si="3"/>
        <v>130000</v>
      </c>
    </row>
    <row r="111" spans="1:11" ht="130.5" customHeight="1" x14ac:dyDescent="0.3">
      <c r="A111" s="45"/>
      <c r="B111" s="82" t="s">
        <v>210</v>
      </c>
      <c r="C111" s="66">
        <v>187200</v>
      </c>
      <c r="D111" s="3"/>
      <c r="E111" s="84"/>
      <c r="F111" s="78"/>
      <c r="G111" s="78"/>
      <c r="H111" s="74"/>
      <c r="I111" s="74"/>
      <c r="J111" s="74"/>
      <c r="K111" s="13">
        <f t="shared" si="3"/>
        <v>187200</v>
      </c>
    </row>
    <row r="112" spans="1:11" ht="131.25" x14ac:dyDescent="0.3">
      <c r="A112" s="45"/>
      <c r="B112" s="82" t="s">
        <v>211</v>
      </c>
      <c r="C112" s="66">
        <v>2429900</v>
      </c>
      <c r="D112" s="3"/>
      <c r="E112" s="84">
        <v>2300000</v>
      </c>
      <c r="F112" s="78"/>
      <c r="G112" s="78"/>
      <c r="H112" s="74"/>
      <c r="I112" s="74"/>
      <c r="J112" s="74"/>
      <c r="K112" s="13">
        <f t="shared" si="3"/>
        <v>4729900</v>
      </c>
    </row>
    <row r="113" spans="1:11" ht="52.5" customHeight="1" x14ac:dyDescent="0.3">
      <c r="A113" s="45"/>
      <c r="B113" s="82" t="s">
        <v>212</v>
      </c>
      <c r="C113" s="66"/>
      <c r="D113" s="3"/>
      <c r="E113" s="84"/>
      <c r="F113" s="78"/>
      <c r="G113" s="78"/>
      <c r="H113" s="74"/>
      <c r="I113" s="74"/>
      <c r="J113" s="74"/>
      <c r="K113" s="13">
        <f t="shared" si="3"/>
        <v>0</v>
      </c>
    </row>
    <row r="114" spans="1:11" ht="41.25" customHeight="1" x14ac:dyDescent="0.3">
      <c r="A114" s="45"/>
      <c r="B114" s="82" t="s">
        <v>213</v>
      </c>
      <c r="C114" s="66">
        <v>156250</v>
      </c>
      <c r="D114" s="3"/>
      <c r="E114" s="84"/>
      <c r="F114" s="78"/>
      <c r="G114" s="78"/>
      <c r="H114" s="74"/>
      <c r="I114" s="74"/>
      <c r="J114" s="74"/>
      <c r="K114" s="13">
        <f t="shared" si="3"/>
        <v>156250</v>
      </c>
    </row>
    <row r="115" spans="1:11" ht="131.25" x14ac:dyDescent="0.3">
      <c r="A115" s="45"/>
      <c r="B115" s="29" t="s">
        <v>214</v>
      </c>
      <c r="C115" s="66">
        <v>74003</v>
      </c>
      <c r="D115" s="14"/>
      <c r="E115" s="84"/>
      <c r="F115" s="14"/>
      <c r="G115" s="14"/>
      <c r="H115" s="73"/>
      <c r="I115" s="73"/>
      <c r="J115" s="73"/>
      <c r="K115" s="13">
        <f t="shared" si="3"/>
        <v>74003</v>
      </c>
    </row>
    <row r="116" spans="1:11" ht="52.5" customHeight="1" x14ac:dyDescent="0.3">
      <c r="A116" s="45"/>
      <c r="B116" s="29" t="s">
        <v>216</v>
      </c>
      <c r="C116" s="66">
        <v>2327605</v>
      </c>
      <c r="D116" s="14"/>
      <c r="E116" s="84"/>
      <c r="F116" s="14"/>
      <c r="G116" s="14"/>
      <c r="H116" s="73"/>
      <c r="I116" s="73"/>
      <c r="J116" s="73"/>
      <c r="K116" s="13">
        <f t="shared" si="3"/>
        <v>2327605</v>
      </c>
    </row>
    <row r="117" spans="1:11" ht="37.5" x14ac:dyDescent="0.3">
      <c r="A117" s="45"/>
      <c r="B117" s="29" t="s">
        <v>254</v>
      </c>
      <c r="C117" s="66"/>
      <c r="D117" s="14"/>
      <c r="E117" s="84">
        <v>64350000</v>
      </c>
      <c r="F117" s="14"/>
      <c r="G117" s="14">
        <v>-64350000</v>
      </c>
      <c r="H117" s="73"/>
      <c r="I117" s="73"/>
      <c r="J117" s="73"/>
      <c r="K117" s="13">
        <f t="shared" si="3"/>
        <v>0</v>
      </c>
    </row>
    <row r="118" spans="1:11" ht="75" x14ac:dyDescent="0.3">
      <c r="A118" s="45"/>
      <c r="B118" s="29" t="s">
        <v>264</v>
      </c>
      <c r="C118" s="66"/>
      <c r="D118" s="14"/>
      <c r="E118" s="84"/>
      <c r="F118" s="14"/>
      <c r="G118" s="14">
        <v>944700</v>
      </c>
      <c r="H118" s="73"/>
      <c r="I118" s="73"/>
      <c r="J118" s="73"/>
      <c r="K118" s="13">
        <f t="shared" si="3"/>
        <v>944700</v>
      </c>
    </row>
    <row r="119" spans="1:11" ht="150" x14ac:dyDescent="0.3">
      <c r="A119" s="45"/>
      <c r="B119" s="29" t="s">
        <v>215</v>
      </c>
      <c r="C119" s="66"/>
      <c r="D119" s="78"/>
      <c r="E119" s="85"/>
      <c r="F119" s="3"/>
      <c r="G119" s="3"/>
      <c r="H119" s="59"/>
      <c r="I119" s="59"/>
      <c r="J119" s="59"/>
      <c r="K119" s="13">
        <f t="shared" si="3"/>
        <v>0</v>
      </c>
    </row>
    <row r="120" spans="1:11" ht="56.25" x14ac:dyDescent="0.3">
      <c r="A120" s="55" t="s">
        <v>278</v>
      </c>
      <c r="B120" s="36" t="s">
        <v>58</v>
      </c>
      <c r="C120" s="67">
        <v>97009689.299999997</v>
      </c>
      <c r="D120" s="67"/>
      <c r="E120" s="13"/>
      <c r="F120" s="67"/>
      <c r="G120" s="67">
        <f>G121+G137+G136+G133</f>
        <v>-2430490.1799999997</v>
      </c>
      <c r="H120" s="67">
        <f>H121+H132+H137</f>
        <v>0</v>
      </c>
      <c r="I120" s="67"/>
      <c r="J120" s="67">
        <v>361210</v>
      </c>
      <c r="K120" s="13">
        <f t="shared" si="3"/>
        <v>94940409.120000005</v>
      </c>
    </row>
    <row r="121" spans="1:11" ht="61.5" customHeight="1" x14ac:dyDescent="0.3">
      <c r="A121" s="43" t="s">
        <v>130</v>
      </c>
      <c r="B121" s="37" t="s">
        <v>59</v>
      </c>
      <c r="C121" s="66">
        <v>84887790.299999997</v>
      </c>
      <c r="D121" s="3"/>
      <c r="E121" s="3"/>
      <c r="F121" s="78"/>
      <c r="G121" s="78">
        <f>G122</f>
        <v>-1067212.75</v>
      </c>
      <c r="H121" s="78"/>
      <c r="I121" s="78"/>
      <c r="J121" s="78">
        <v>361210</v>
      </c>
      <c r="K121" s="13">
        <f t="shared" si="3"/>
        <v>84181787.549999997</v>
      </c>
    </row>
    <row r="122" spans="1:11" ht="136.5" customHeight="1" x14ac:dyDescent="0.3">
      <c r="A122" s="44" t="s">
        <v>131</v>
      </c>
      <c r="B122" s="38" t="s">
        <v>60</v>
      </c>
      <c r="C122" s="65">
        <v>84887790.299999997</v>
      </c>
      <c r="D122" s="3"/>
      <c r="E122" s="3"/>
      <c r="F122" s="78"/>
      <c r="G122" s="78">
        <v>-1067212.75</v>
      </c>
      <c r="H122" s="78"/>
      <c r="I122" s="78"/>
      <c r="J122" s="78">
        <v>361210</v>
      </c>
      <c r="K122" s="13">
        <f t="shared" si="3"/>
        <v>84181787.549999997</v>
      </c>
    </row>
    <row r="123" spans="1:11" ht="140.25" customHeight="1" x14ac:dyDescent="0.3">
      <c r="A123" s="44"/>
      <c r="B123" s="38" t="s">
        <v>105</v>
      </c>
      <c r="C123" s="65">
        <v>1044560</v>
      </c>
      <c r="D123" s="3"/>
      <c r="E123" s="3"/>
      <c r="F123" s="78"/>
      <c r="G123" s="78"/>
      <c r="H123" s="74"/>
      <c r="I123" s="74"/>
      <c r="J123" s="74"/>
      <c r="K123" s="13">
        <f t="shared" si="3"/>
        <v>1044560</v>
      </c>
    </row>
    <row r="124" spans="1:11" ht="46.5" customHeight="1" x14ac:dyDescent="0.3">
      <c r="A124" s="44"/>
      <c r="B124" s="38" t="s">
        <v>154</v>
      </c>
      <c r="C124" s="65"/>
      <c r="D124" s="3"/>
      <c r="E124" s="3"/>
      <c r="F124" s="78"/>
      <c r="G124" s="78"/>
      <c r="H124" s="74"/>
      <c r="I124" s="74"/>
      <c r="J124" s="74"/>
      <c r="K124" s="13">
        <f t="shared" si="3"/>
        <v>0</v>
      </c>
    </row>
    <row r="125" spans="1:11" ht="54.75" customHeight="1" x14ac:dyDescent="0.3">
      <c r="A125" s="44"/>
      <c r="B125" s="38" t="s">
        <v>106</v>
      </c>
      <c r="C125" s="65">
        <v>72000</v>
      </c>
      <c r="D125" s="3"/>
      <c r="E125" s="3"/>
      <c r="F125" s="78"/>
      <c r="G125" s="78"/>
      <c r="H125" s="78"/>
      <c r="I125" s="78"/>
      <c r="J125" s="78">
        <v>-9900</v>
      </c>
      <c r="K125" s="13">
        <f t="shared" si="3"/>
        <v>62100</v>
      </c>
    </row>
    <row r="126" spans="1:11" ht="121.5" customHeight="1" x14ac:dyDescent="0.3">
      <c r="A126" s="44"/>
      <c r="B126" s="38" t="s">
        <v>148</v>
      </c>
      <c r="C126" s="65"/>
      <c r="D126" s="3"/>
      <c r="E126" s="3"/>
      <c r="F126" s="78"/>
      <c r="G126" s="78"/>
      <c r="H126" s="74"/>
      <c r="I126" s="74"/>
      <c r="J126" s="74"/>
      <c r="K126" s="13">
        <f t="shared" si="3"/>
        <v>0</v>
      </c>
    </row>
    <row r="127" spans="1:11" ht="115.5" customHeight="1" x14ac:dyDescent="0.3">
      <c r="A127" s="44"/>
      <c r="B127" s="38" t="s">
        <v>107</v>
      </c>
      <c r="C127" s="65">
        <v>326000</v>
      </c>
      <c r="D127" s="3"/>
      <c r="E127" s="3"/>
      <c r="F127" s="78"/>
      <c r="G127" s="78"/>
      <c r="H127" s="74"/>
      <c r="I127" s="74"/>
      <c r="J127" s="74"/>
      <c r="K127" s="13">
        <f t="shared" si="3"/>
        <v>326000</v>
      </c>
    </row>
    <row r="128" spans="1:11" ht="96" customHeight="1" x14ac:dyDescent="0.3">
      <c r="A128" s="44"/>
      <c r="B128" s="38" t="s">
        <v>108</v>
      </c>
      <c r="C128" s="65">
        <v>261090</v>
      </c>
      <c r="D128" s="3"/>
      <c r="E128" s="3"/>
      <c r="F128" s="78"/>
      <c r="G128" s="78"/>
      <c r="H128" s="74"/>
      <c r="I128" s="74"/>
      <c r="J128" s="74"/>
      <c r="K128" s="13">
        <f t="shared" si="3"/>
        <v>261090</v>
      </c>
    </row>
    <row r="129" spans="1:11" ht="100.5" customHeight="1" x14ac:dyDescent="0.3">
      <c r="A129" s="44"/>
      <c r="B129" s="38" t="s">
        <v>109</v>
      </c>
      <c r="C129" s="65">
        <v>16800</v>
      </c>
      <c r="D129" s="3"/>
      <c r="E129" s="3"/>
      <c r="F129" s="78"/>
      <c r="G129" s="78"/>
      <c r="H129" s="74"/>
      <c r="I129" s="74"/>
      <c r="J129" s="74"/>
      <c r="K129" s="13">
        <f t="shared" si="3"/>
        <v>16800</v>
      </c>
    </row>
    <row r="130" spans="1:11" ht="102" customHeight="1" x14ac:dyDescent="0.3">
      <c r="A130" s="44"/>
      <c r="B130" s="38" t="s">
        <v>217</v>
      </c>
      <c r="C130" s="65">
        <v>77147356</v>
      </c>
      <c r="D130" s="3"/>
      <c r="E130" s="3"/>
      <c r="F130" s="78"/>
      <c r="G130" s="78"/>
      <c r="H130" s="78"/>
      <c r="I130" s="74"/>
      <c r="J130" s="78">
        <v>371110</v>
      </c>
      <c r="K130" s="13">
        <f t="shared" si="3"/>
        <v>77518466</v>
      </c>
    </row>
    <row r="131" spans="1:11" ht="96" customHeight="1" x14ac:dyDescent="0.3">
      <c r="A131" s="44"/>
      <c r="B131" s="38" t="s">
        <v>265</v>
      </c>
      <c r="C131" s="65">
        <v>5987300</v>
      </c>
      <c r="D131" s="3"/>
      <c r="E131" s="3"/>
      <c r="F131" s="78"/>
      <c r="G131" s="78">
        <v>-1098400</v>
      </c>
      <c r="H131" s="78"/>
      <c r="I131" s="74"/>
      <c r="J131" s="74"/>
      <c r="K131" s="13">
        <f t="shared" si="3"/>
        <v>4888900</v>
      </c>
    </row>
    <row r="132" spans="1:11" ht="54" customHeight="1" x14ac:dyDescent="0.3">
      <c r="A132" s="44"/>
      <c r="B132" s="38" t="s">
        <v>110</v>
      </c>
      <c r="C132" s="65">
        <v>32684.3</v>
      </c>
      <c r="D132" s="3"/>
      <c r="E132" s="3"/>
      <c r="F132" s="78"/>
      <c r="G132" s="78">
        <v>31187.25</v>
      </c>
      <c r="H132" s="78"/>
      <c r="I132" s="74"/>
      <c r="J132" s="74"/>
      <c r="K132" s="13">
        <f t="shared" si="3"/>
        <v>63871.55</v>
      </c>
    </row>
    <row r="133" spans="1:11" ht="59.25" customHeight="1" x14ac:dyDescent="0.3">
      <c r="A133" s="52" t="s">
        <v>126</v>
      </c>
      <c r="B133" s="32" t="s">
        <v>116</v>
      </c>
      <c r="C133" s="65">
        <v>382637</v>
      </c>
      <c r="D133" s="3"/>
      <c r="E133" s="41"/>
      <c r="F133" s="41"/>
      <c r="G133" s="78">
        <v>8972</v>
      </c>
      <c r="H133" s="86"/>
      <c r="I133" s="75"/>
      <c r="J133" s="75"/>
      <c r="K133" s="13">
        <f t="shared" si="3"/>
        <v>391609</v>
      </c>
    </row>
    <row r="134" spans="1:11" ht="87" customHeight="1" x14ac:dyDescent="0.3">
      <c r="A134" s="52" t="s">
        <v>127</v>
      </c>
      <c r="B134" s="32" t="s">
        <v>115</v>
      </c>
      <c r="C134" s="65">
        <v>382637</v>
      </c>
      <c r="D134" s="41"/>
      <c r="E134" s="3"/>
      <c r="F134" s="3"/>
      <c r="G134" s="3">
        <v>8972</v>
      </c>
      <c r="H134" s="59"/>
      <c r="I134" s="59"/>
      <c r="J134" s="59"/>
      <c r="K134" s="13">
        <f t="shared" si="3"/>
        <v>391609</v>
      </c>
    </row>
    <row r="135" spans="1:11" ht="105.75" customHeight="1" x14ac:dyDescent="0.3">
      <c r="A135" s="52" t="s">
        <v>132</v>
      </c>
      <c r="B135" s="32" t="s">
        <v>61</v>
      </c>
      <c r="C135" s="68">
        <v>11282700</v>
      </c>
      <c r="D135" s="41"/>
      <c r="E135" s="3"/>
      <c r="F135" s="3"/>
      <c r="G135" s="3">
        <v>-1397085.43</v>
      </c>
      <c r="H135" s="59"/>
      <c r="I135" s="59"/>
      <c r="J135" s="59"/>
      <c r="K135" s="13">
        <f t="shared" ref="K135:K166" si="4">C135+D135+E135+F135+G135+H135+I135+J135</f>
        <v>9885614.5700000003</v>
      </c>
    </row>
    <row r="136" spans="1:11" ht="105.75" customHeight="1" x14ac:dyDescent="0.3">
      <c r="A136" s="52" t="s">
        <v>125</v>
      </c>
      <c r="B136" s="32" t="s">
        <v>62</v>
      </c>
      <c r="C136" s="68">
        <v>11282700</v>
      </c>
      <c r="D136" s="3"/>
      <c r="E136" s="3"/>
      <c r="F136" s="3"/>
      <c r="G136" s="3">
        <v>-1397085.43</v>
      </c>
      <c r="H136" s="59"/>
      <c r="I136" s="59"/>
      <c r="J136" s="59"/>
      <c r="K136" s="13">
        <f t="shared" si="4"/>
        <v>9885614.5700000003</v>
      </c>
    </row>
    <row r="137" spans="1:11" ht="74.25" customHeight="1" x14ac:dyDescent="0.3">
      <c r="A137" s="52" t="s">
        <v>128</v>
      </c>
      <c r="B137" s="32" t="s">
        <v>291</v>
      </c>
      <c r="C137" s="68">
        <v>427935</v>
      </c>
      <c r="D137" s="3"/>
      <c r="E137" s="3"/>
      <c r="F137" s="3"/>
      <c r="G137" s="3">
        <v>24836</v>
      </c>
      <c r="H137" s="3"/>
      <c r="I137" s="59"/>
      <c r="J137" s="59"/>
      <c r="K137" s="13">
        <f t="shared" si="4"/>
        <v>452771</v>
      </c>
    </row>
    <row r="138" spans="1:11" ht="79.5" customHeight="1" x14ac:dyDescent="0.3">
      <c r="A138" s="52" t="s">
        <v>129</v>
      </c>
      <c r="B138" s="32" t="s">
        <v>292</v>
      </c>
      <c r="C138" s="68">
        <v>427935</v>
      </c>
      <c r="D138" s="3"/>
      <c r="E138" s="3"/>
      <c r="F138" s="3"/>
      <c r="G138" s="3">
        <v>24836</v>
      </c>
      <c r="H138" s="3"/>
      <c r="I138" s="59"/>
      <c r="J138" s="59"/>
      <c r="K138" s="13">
        <f t="shared" si="4"/>
        <v>452771</v>
      </c>
    </row>
    <row r="139" spans="1:11" ht="108" customHeight="1" x14ac:dyDescent="0.3">
      <c r="A139" s="52" t="s">
        <v>281</v>
      </c>
      <c r="B139" s="32" t="s">
        <v>282</v>
      </c>
      <c r="C139" s="68">
        <v>28627</v>
      </c>
      <c r="D139" s="3"/>
      <c r="E139" s="3"/>
      <c r="F139" s="3"/>
      <c r="G139" s="3"/>
      <c r="H139" s="59"/>
      <c r="I139" s="59"/>
      <c r="J139" s="59"/>
      <c r="K139" s="13">
        <f t="shared" si="4"/>
        <v>28627</v>
      </c>
    </row>
    <row r="140" spans="1:11" ht="98.25" customHeight="1" x14ac:dyDescent="0.3">
      <c r="A140" s="52" t="s">
        <v>284</v>
      </c>
      <c r="B140" s="32" t="s">
        <v>283</v>
      </c>
      <c r="C140" s="68">
        <v>28627</v>
      </c>
      <c r="D140" s="3"/>
      <c r="E140" s="3"/>
      <c r="F140" s="3"/>
      <c r="G140" s="3"/>
      <c r="H140" s="59"/>
      <c r="I140" s="59"/>
      <c r="J140" s="59"/>
      <c r="K140" s="13">
        <f t="shared" si="4"/>
        <v>28627</v>
      </c>
    </row>
    <row r="141" spans="1:11" ht="71.25" customHeight="1" x14ac:dyDescent="0.3">
      <c r="A141" s="55" t="s">
        <v>137</v>
      </c>
      <c r="B141" s="36" t="s">
        <v>25</v>
      </c>
      <c r="C141" s="69">
        <v>9374144</v>
      </c>
      <c r="D141" s="69"/>
      <c r="E141" s="69"/>
      <c r="F141" s="69">
        <f>F151</f>
        <v>4752085.6100000003</v>
      </c>
      <c r="G141" s="69">
        <f>G150</f>
        <v>831935.78</v>
      </c>
      <c r="H141" s="69">
        <f>H150</f>
        <v>0</v>
      </c>
      <c r="I141" s="77"/>
      <c r="J141" s="69">
        <v>-4763386.79</v>
      </c>
      <c r="K141" s="13">
        <f t="shared" si="4"/>
        <v>10194778.599999998</v>
      </c>
    </row>
    <row r="142" spans="1:11" ht="133.5" customHeight="1" x14ac:dyDescent="0.3">
      <c r="A142" s="52" t="s">
        <v>136</v>
      </c>
      <c r="B142" s="32" t="s">
        <v>63</v>
      </c>
      <c r="C142" s="68">
        <v>4136722</v>
      </c>
      <c r="D142" s="3"/>
      <c r="E142" s="3"/>
      <c r="F142" s="3"/>
      <c r="G142" s="78"/>
      <c r="H142" s="74"/>
      <c r="I142" s="74"/>
      <c r="J142" s="74"/>
      <c r="K142" s="13">
        <f t="shared" si="4"/>
        <v>4136722</v>
      </c>
    </row>
    <row r="143" spans="1:11" ht="133.5" customHeight="1" x14ac:dyDescent="0.3">
      <c r="A143" s="52" t="s">
        <v>135</v>
      </c>
      <c r="B143" s="32" t="s">
        <v>64</v>
      </c>
      <c r="C143" s="68">
        <v>4136722</v>
      </c>
      <c r="D143" s="3"/>
      <c r="E143" s="3"/>
      <c r="F143" s="86"/>
      <c r="G143" s="78"/>
      <c r="H143" s="74"/>
      <c r="I143" s="74"/>
      <c r="J143" s="74"/>
      <c r="K143" s="13">
        <f t="shared" si="4"/>
        <v>4136722</v>
      </c>
    </row>
    <row r="144" spans="1:11" ht="133.5" customHeight="1" x14ac:dyDescent="0.3">
      <c r="A144" s="52"/>
      <c r="B144" s="39" t="s">
        <v>103</v>
      </c>
      <c r="C144" s="68">
        <v>4134322</v>
      </c>
      <c r="D144" s="3"/>
      <c r="E144" s="3"/>
      <c r="F144" s="41"/>
      <c r="G144" s="86"/>
      <c r="H144" s="75"/>
      <c r="I144" s="75"/>
      <c r="J144" s="75"/>
      <c r="K144" s="13">
        <f t="shared" si="4"/>
        <v>4134322</v>
      </c>
    </row>
    <row r="145" spans="1:11" ht="111" customHeight="1" x14ac:dyDescent="0.3">
      <c r="A145" s="45"/>
      <c r="B145" s="34" t="s">
        <v>285</v>
      </c>
      <c r="C145" s="68">
        <v>1200</v>
      </c>
      <c r="D145" s="3"/>
      <c r="E145" s="3"/>
      <c r="F145" s="41"/>
      <c r="G145" s="41"/>
      <c r="H145" s="75"/>
      <c r="I145" s="75"/>
      <c r="J145" s="75"/>
      <c r="K145" s="13">
        <f t="shared" si="4"/>
        <v>1200</v>
      </c>
    </row>
    <row r="146" spans="1:11" ht="60" customHeight="1" x14ac:dyDescent="0.3">
      <c r="A146" s="45"/>
      <c r="B146" s="34" t="s">
        <v>138</v>
      </c>
      <c r="C146" s="68">
        <v>1200</v>
      </c>
      <c r="D146" s="3"/>
      <c r="E146" s="3"/>
      <c r="F146" s="41"/>
      <c r="G146" s="41"/>
      <c r="H146" s="75"/>
      <c r="I146" s="75"/>
      <c r="J146" s="75"/>
      <c r="K146" s="13">
        <f t="shared" si="4"/>
        <v>1200</v>
      </c>
    </row>
    <row r="147" spans="1:11" ht="96.75" customHeight="1" x14ac:dyDescent="0.3">
      <c r="A147" s="45" t="s">
        <v>221</v>
      </c>
      <c r="B147" s="34" t="s">
        <v>223</v>
      </c>
      <c r="C147" s="68"/>
      <c r="D147" s="3"/>
      <c r="E147" s="3"/>
      <c r="F147" s="84"/>
      <c r="G147" s="41"/>
      <c r="H147" s="75"/>
      <c r="I147" s="75"/>
      <c r="J147" s="84">
        <v>-270000</v>
      </c>
      <c r="K147" s="13">
        <f t="shared" si="4"/>
        <v>-270000</v>
      </c>
    </row>
    <row r="148" spans="1:11" ht="81.75" customHeight="1" x14ac:dyDescent="0.3">
      <c r="A148" s="45" t="s">
        <v>222</v>
      </c>
      <c r="B148" s="34" t="s">
        <v>224</v>
      </c>
      <c r="C148" s="68">
        <v>4999680</v>
      </c>
      <c r="D148" s="3"/>
      <c r="E148" s="3"/>
      <c r="F148" s="89"/>
      <c r="G148" s="41"/>
      <c r="H148" s="75"/>
      <c r="I148" s="75"/>
      <c r="J148" s="84">
        <v>-270000</v>
      </c>
      <c r="K148" s="13">
        <f t="shared" si="4"/>
        <v>4729680</v>
      </c>
    </row>
    <row r="149" spans="1:11" ht="77.25" customHeight="1" x14ac:dyDescent="0.3">
      <c r="A149" s="45" t="s">
        <v>218</v>
      </c>
      <c r="B149" s="34" t="s">
        <v>219</v>
      </c>
      <c r="C149" s="68">
        <v>4999680</v>
      </c>
      <c r="D149" s="3"/>
      <c r="E149" s="3"/>
      <c r="F149" s="41"/>
      <c r="G149" s="41"/>
      <c r="H149" s="75"/>
      <c r="I149" s="75"/>
      <c r="J149" s="75"/>
      <c r="K149" s="13">
        <f t="shared" si="4"/>
        <v>4999680</v>
      </c>
    </row>
    <row r="150" spans="1:11" ht="96.75" customHeight="1" x14ac:dyDescent="0.3">
      <c r="A150" s="52" t="s">
        <v>134</v>
      </c>
      <c r="B150" s="38" t="s">
        <v>65</v>
      </c>
      <c r="C150" s="35">
        <v>237742</v>
      </c>
      <c r="D150" s="3"/>
      <c r="E150" s="78"/>
      <c r="F150" s="3">
        <f>F151</f>
        <v>4752085.6100000003</v>
      </c>
      <c r="G150" s="3">
        <f>G151</f>
        <v>831935.78</v>
      </c>
      <c r="H150" s="3"/>
      <c r="I150" s="59"/>
      <c r="J150" s="3">
        <v>-4493386.79</v>
      </c>
      <c r="K150" s="13">
        <f t="shared" si="4"/>
        <v>1328376.6000000006</v>
      </c>
    </row>
    <row r="151" spans="1:11" ht="54.75" customHeight="1" x14ac:dyDescent="0.3">
      <c r="A151" s="53" t="s">
        <v>133</v>
      </c>
      <c r="B151" s="40" t="s">
        <v>66</v>
      </c>
      <c r="C151" s="68">
        <v>237742</v>
      </c>
      <c r="D151" s="3"/>
      <c r="E151" s="3"/>
      <c r="F151" s="78">
        <f>F155</f>
        <v>4752085.6100000003</v>
      </c>
      <c r="G151" s="86">
        <f>G152+G153+G154</f>
        <v>831935.78</v>
      </c>
      <c r="H151" s="86"/>
      <c r="I151" s="75"/>
      <c r="J151" s="86">
        <v>-4493386.79</v>
      </c>
      <c r="K151" s="13">
        <f t="shared" si="4"/>
        <v>1328376.6000000006</v>
      </c>
    </row>
    <row r="152" spans="1:11" ht="57" customHeight="1" x14ac:dyDescent="0.3">
      <c r="A152" s="61"/>
      <c r="B152" s="40" t="s">
        <v>104</v>
      </c>
      <c r="C152" s="70">
        <v>237742</v>
      </c>
      <c r="D152" s="3"/>
      <c r="E152" s="3"/>
      <c r="F152" s="78"/>
      <c r="G152" s="86">
        <v>13797.78</v>
      </c>
      <c r="H152" s="42"/>
      <c r="I152" s="75"/>
      <c r="J152" s="75"/>
      <c r="K152" s="13">
        <f t="shared" si="4"/>
        <v>251539.78</v>
      </c>
    </row>
    <row r="153" spans="1:11" ht="57" customHeight="1" x14ac:dyDescent="0.3">
      <c r="A153" s="57"/>
      <c r="B153" s="29" t="s">
        <v>241</v>
      </c>
      <c r="C153" s="70"/>
      <c r="D153" s="80"/>
      <c r="E153" s="41"/>
      <c r="F153" s="41"/>
      <c r="G153" s="87">
        <v>463138</v>
      </c>
      <c r="H153" s="3"/>
      <c r="I153" s="59"/>
      <c r="J153" s="59"/>
      <c r="K153" s="13">
        <f t="shared" si="4"/>
        <v>463138</v>
      </c>
    </row>
    <row r="154" spans="1:11" ht="63" customHeight="1" x14ac:dyDescent="0.3">
      <c r="A154" s="57"/>
      <c r="B154" s="29" t="s">
        <v>266</v>
      </c>
      <c r="C154" s="70"/>
      <c r="D154" s="80"/>
      <c r="E154" s="41"/>
      <c r="F154" s="41"/>
      <c r="G154" s="87">
        <v>355000</v>
      </c>
      <c r="H154" s="3"/>
      <c r="I154" s="59"/>
      <c r="J154" s="59"/>
      <c r="K154" s="13">
        <f t="shared" si="4"/>
        <v>355000</v>
      </c>
    </row>
    <row r="155" spans="1:11" ht="91.5" customHeight="1" x14ac:dyDescent="0.3">
      <c r="A155" s="57"/>
      <c r="B155" s="29" t="s">
        <v>262</v>
      </c>
      <c r="C155" s="70"/>
      <c r="D155" s="80"/>
      <c r="E155" s="41"/>
      <c r="F155" s="84">
        <v>4752085.6100000003</v>
      </c>
      <c r="G155" s="87"/>
      <c r="H155" s="3"/>
      <c r="I155" s="59"/>
      <c r="J155" s="3">
        <v>-4642085.6100000003</v>
      </c>
      <c r="K155" s="13">
        <f t="shared" si="4"/>
        <v>110000</v>
      </c>
    </row>
    <row r="156" spans="1:11" ht="225" customHeight="1" x14ac:dyDescent="0.3">
      <c r="A156" s="57"/>
      <c r="B156" s="29" t="s">
        <v>290</v>
      </c>
      <c r="C156" s="70"/>
      <c r="D156" s="80"/>
      <c r="E156" s="41"/>
      <c r="F156" s="84"/>
      <c r="G156" s="87"/>
      <c r="H156" s="3"/>
      <c r="I156" s="59"/>
      <c r="J156" s="3">
        <v>148698.82</v>
      </c>
      <c r="K156" s="13">
        <f t="shared" si="4"/>
        <v>148698.82</v>
      </c>
    </row>
    <row r="157" spans="1:11" ht="150" customHeight="1" x14ac:dyDescent="0.3">
      <c r="A157" s="57"/>
      <c r="B157" s="29" t="s">
        <v>118</v>
      </c>
      <c r="C157" s="70"/>
      <c r="D157" s="80"/>
      <c r="E157" s="86"/>
      <c r="F157" s="41"/>
      <c r="G157" s="87"/>
      <c r="H157" s="59"/>
      <c r="I157" s="59"/>
      <c r="J157" s="59"/>
      <c r="K157" s="13">
        <f t="shared" si="4"/>
        <v>0</v>
      </c>
    </row>
    <row r="158" spans="1:11" ht="146.25" customHeight="1" x14ac:dyDescent="0.3">
      <c r="A158" s="56" t="s">
        <v>245</v>
      </c>
      <c r="B158" s="30" t="s">
        <v>246</v>
      </c>
      <c r="C158" s="70"/>
      <c r="D158" s="90">
        <v>13442</v>
      </c>
      <c r="E158" s="86"/>
      <c r="F158" s="41"/>
      <c r="G158" s="87"/>
      <c r="H158" s="59"/>
      <c r="I158" s="59"/>
      <c r="J158" s="3">
        <v>1589.7</v>
      </c>
      <c r="K158" s="13">
        <f t="shared" si="4"/>
        <v>15031.7</v>
      </c>
    </row>
    <row r="159" spans="1:11" ht="239.25" customHeight="1" x14ac:dyDescent="0.3">
      <c r="A159" s="57" t="s">
        <v>247</v>
      </c>
      <c r="B159" s="29" t="s">
        <v>248</v>
      </c>
      <c r="C159" s="70"/>
      <c r="D159" s="90">
        <v>13442</v>
      </c>
      <c r="E159" s="86"/>
      <c r="F159" s="41"/>
      <c r="G159" s="87"/>
      <c r="H159" s="59"/>
      <c r="I159" s="59"/>
      <c r="J159" s="3">
        <v>1589.7</v>
      </c>
      <c r="K159" s="13">
        <f t="shared" si="4"/>
        <v>15031.7</v>
      </c>
    </row>
    <row r="160" spans="1:11" ht="158.25" customHeight="1" x14ac:dyDescent="0.3">
      <c r="A160" s="57" t="s">
        <v>249</v>
      </c>
      <c r="B160" s="29" t="s">
        <v>250</v>
      </c>
      <c r="C160" s="70"/>
      <c r="D160" s="86">
        <v>13442</v>
      </c>
      <c r="E160" s="86"/>
      <c r="F160" s="41"/>
      <c r="G160" s="87"/>
      <c r="H160" s="59"/>
      <c r="I160" s="59"/>
      <c r="J160" s="3">
        <v>1589.7</v>
      </c>
      <c r="K160" s="13">
        <f t="shared" si="4"/>
        <v>15031.7</v>
      </c>
    </row>
    <row r="161" spans="1:11" ht="150" customHeight="1" x14ac:dyDescent="0.3">
      <c r="A161" s="57" t="s">
        <v>251</v>
      </c>
      <c r="B161" s="29" t="s">
        <v>252</v>
      </c>
      <c r="C161" s="70"/>
      <c r="D161" s="86">
        <v>13442</v>
      </c>
      <c r="E161" s="86"/>
      <c r="F161" s="41"/>
      <c r="G161" s="87"/>
      <c r="H161" s="59"/>
      <c r="I161" s="59"/>
      <c r="J161" s="3">
        <v>1589.7</v>
      </c>
      <c r="K161" s="13">
        <f t="shared" si="4"/>
        <v>15031.7</v>
      </c>
    </row>
    <row r="162" spans="1:11" ht="122.25" customHeight="1" x14ac:dyDescent="0.3">
      <c r="A162" s="58"/>
      <c r="B162" s="6" t="s">
        <v>26</v>
      </c>
      <c r="C162" s="13">
        <v>204187975.63</v>
      </c>
      <c r="D162" s="13">
        <f>D7+D88</f>
        <v>513442</v>
      </c>
      <c r="E162" s="13">
        <f>E88+E7</f>
        <v>66837240</v>
      </c>
      <c r="F162" s="13">
        <f>F88+F7</f>
        <v>7295133.6100000003</v>
      </c>
      <c r="G162" s="13">
        <f>G88+G7</f>
        <v>-64347969.399999999</v>
      </c>
      <c r="H162" s="13">
        <f>H88+H7</f>
        <v>2679708</v>
      </c>
      <c r="I162" s="13">
        <f>I88+I7</f>
        <v>5619355</v>
      </c>
      <c r="J162" s="13">
        <v>-1777587.09</v>
      </c>
      <c r="K162" s="13">
        <f t="shared" si="4"/>
        <v>221007297.75</v>
      </c>
    </row>
    <row r="163" spans="1:11" ht="167.25" customHeight="1" x14ac:dyDescent="0.3">
      <c r="A163" s="8"/>
      <c r="B163" s="16"/>
      <c r="C163" s="16"/>
      <c r="D163" s="16"/>
      <c r="E163" s="16"/>
      <c r="F163" s="16"/>
      <c r="G163" s="16"/>
      <c r="H163" s="16"/>
      <c r="I163" s="16"/>
      <c r="J163" s="16"/>
      <c r="K163" s="17"/>
    </row>
    <row r="164" spans="1:11" ht="167.25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7"/>
    </row>
    <row r="165" spans="1:11" ht="268.5" customHeight="1" x14ac:dyDescent="0.3">
      <c r="K165" s="8"/>
    </row>
    <row r="166" spans="1:11" ht="158.25" customHeight="1" x14ac:dyDescent="0.3">
      <c r="K166" s="8"/>
    </row>
    <row r="167" spans="1:11" ht="155.25" customHeight="1" x14ac:dyDescent="0.3">
      <c r="K167" s="19"/>
    </row>
    <row r="168" spans="1:11" ht="122.25" customHeight="1" x14ac:dyDescent="0.3">
      <c r="K168" s="19"/>
    </row>
    <row r="169" spans="1:11" ht="147.75" customHeight="1" x14ac:dyDescent="0.3">
      <c r="K169" s="19"/>
    </row>
    <row r="170" spans="1:11" ht="147.75" customHeight="1" x14ac:dyDescent="0.3">
      <c r="K170" s="19"/>
    </row>
    <row r="171" spans="1:11" ht="147.75" customHeight="1" x14ac:dyDescent="0.3">
      <c r="K171" s="19"/>
    </row>
    <row r="172" spans="1:11" ht="147.75" customHeight="1" x14ac:dyDescent="0.3">
      <c r="K172" s="19"/>
    </row>
    <row r="173" spans="1:11" ht="147.75" customHeight="1" x14ac:dyDescent="0.3">
      <c r="K173" s="19"/>
    </row>
    <row r="174" spans="1:11" ht="43.5" customHeight="1" x14ac:dyDescent="0.3">
      <c r="K174" s="19"/>
    </row>
    <row r="175" spans="1:11" ht="115.5" customHeight="1" x14ac:dyDescent="0.3">
      <c r="K175" s="19"/>
    </row>
    <row r="176" spans="1:11" ht="115.5" customHeight="1" x14ac:dyDescent="0.3">
      <c r="K176" s="19"/>
    </row>
    <row r="177" spans="11:11" ht="116.25" customHeight="1" x14ac:dyDescent="0.3">
      <c r="K177" s="19"/>
    </row>
    <row r="178" spans="11:11" ht="102" customHeight="1" x14ac:dyDescent="0.3">
      <c r="K178" s="19"/>
    </row>
    <row r="179" spans="11:11" ht="55.5" customHeight="1" x14ac:dyDescent="0.3">
      <c r="K179" s="19"/>
    </row>
    <row r="180" spans="11:11" ht="128.25" customHeight="1" x14ac:dyDescent="0.3">
      <c r="K180" s="19"/>
    </row>
    <row r="181" spans="11:11" ht="101.25" customHeight="1" x14ac:dyDescent="0.3">
      <c r="K181" s="19"/>
    </row>
    <row r="182" spans="11:11" ht="116.25" customHeight="1" x14ac:dyDescent="0.3">
      <c r="K182" s="19"/>
    </row>
    <row r="183" spans="11:11" ht="116.25" customHeight="1" x14ac:dyDescent="0.3">
      <c r="K183" s="19"/>
    </row>
    <row r="184" spans="11:11" ht="116.25" customHeight="1" x14ac:dyDescent="0.3">
      <c r="K184" s="19"/>
    </row>
    <row r="185" spans="11:11" ht="116.25" customHeight="1" x14ac:dyDescent="0.3">
      <c r="K185" s="19"/>
    </row>
    <row r="186" spans="11:11" ht="116.25" customHeight="1" x14ac:dyDescent="0.3">
      <c r="K186" s="19"/>
    </row>
    <row r="187" spans="11:11" ht="116.25" customHeight="1" x14ac:dyDescent="0.3">
      <c r="K187" s="19"/>
    </row>
    <row r="188" spans="11:11" ht="40.5" customHeight="1" x14ac:dyDescent="0.3">
      <c r="K188" s="19"/>
    </row>
    <row r="189" spans="11:11" ht="62.25" customHeight="1" x14ac:dyDescent="0.3">
      <c r="K189" s="19"/>
    </row>
    <row r="190" spans="11:11" ht="61.5" customHeight="1" x14ac:dyDescent="0.3">
      <c r="K190" s="19"/>
    </row>
    <row r="191" spans="11:11" ht="73.5" customHeight="1" x14ac:dyDescent="0.3">
      <c r="K191" s="19"/>
    </row>
    <row r="192" spans="11:11" ht="73.5" customHeight="1" x14ac:dyDescent="0.3">
      <c r="K192" s="19"/>
    </row>
    <row r="193" spans="11:11" ht="96" customHeight="1" x14ac:dyDescent="0.3">
      <c r="K193" s="19"/>
    </row>
    <row r="194" spans="11:11" ht="96" customHeight="1" x14ac:dyDescent="0.3">
      <c r="K194" s="19"/>
    </row>
    <row r="195" spans="11:11" ht="96" customHeight="1" x14ac:dyDescent="0.3">
      <c r="K195" s="19"/>
    </row>
    <row r="196" spans="11:11" ht="96" customHeight="1" x14ac:dyDescent="0.3">
      <c r="K196" s="19"/>
    </row>
    <row r="197" spans="11:11" ht="135" customHeight="1" x14ac:dyDescent="0.3">
      <c r="K197" s="19"/>
    </row>
    <row r="198" spans="11:11" ht="96" customHeight="1" x14ac:dyDescent="0.3">
      <c r="K198" s="19"/>
    </row>
    <row r="199" spans="11:11" ht="136.5" customHeight="1" x14ac:dyDescent="0.3">
      <c r="K199" s="19"/>
    </row>
    <row r="200" spans="11:11" ht="107.25" customHeight="1" x14ac:dyDescent="0.3">
      <c r="K200" s="19"/>
    </row>
    <row r="201" spans="11:11" ht="165.75" customHeight="1" x14ac:dyDescent="0.3">
      <c r="K201" s="19"/>
    </row>
    <row r="202" spans="11:11" ht="135" customHeight="1" x14ac:dyDescent="0.3">
      <c r="K202" s="19"/>
    </row>
    <row r="203" spans="11:11" ht="27.75" customHeight="1" x14ac:dyDescent="0.3">
      <c r="K203" s="19"/>
    </row>
  </sheetData>
  <autoFilter ref="A6:K162" xr:uid="{00000000-0009-0000-0000-000000000000}"/>
  <mergeCells count="10">
    <mergeCell ref="A1:K1"/>
    <mergeCell ref="J3:J5"/>
    <mergeCell ref="E3:E5"/>
    <mergeCell ref="H3:H5"/>
    <mergeCell ref="I3:I5"/>
    <mergeCell ref="F3:F5"/>
    <mergeCell ref="A3:A5"/>
    <mergeCell ref="B3:B5"/>
    <mergeCell ref="G3:G5"/>
    <mergeCell ref="D3:D5"/>
  </mergeCells>
  <pageMargins left="0.39370078740157483" right="0.39370078740157483" top="0.47244094488188981" bottom="0.31496062992125984" header="0.27559055118110237" footer="0.27559055118110237"/>
  <pageSetup paperSize="9" scale="48" fitToHeight="0" orientation="landscape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2023-04-04T09:35:10Z</dcterms:created>
  <dcterms:modified xsi:type="dcterms:W3CDTF">2023-04-04T09:36:19Z</dcterms:modified>
</cp:coreProperties>
</file>