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Доходы!$9:$11</definedName>
  </definedNames>
  <calcPr calcId="145621"/>
</workbook>
</file>

<file path=xl/calcChain.xml><?xml version="1.0" encoding="utf-8"?>
<calcChain xmlns="http://schemas.openxmlformats.org/spreadsheetml/2006/main">
  <c r="G15" i="2" l="1"/>
  <c r="G16" i="2"/>
  <c r="G17" i="2"/>
  <c r="G18" i="2"/>
  <c r="G21" i="2"/>
  <c r="G23" i="2"/>
  <c r="G25" i="2"/>
  <c r="G27" i="2"/>
  <c r="G31" i="2"/>
  <c r="G33" i="2"/>
  <c r="G34" i="2"/>
  <c r="G36" i="2"/>
  <c r="G37" i="2"/>
  <c r="G38" i="2"/>
  <c r="G39" i="2"/>
  <c r="G40" i="2"/>
  <c r="G43" i="2"/>
  <c r="G44" i="2"/>
  <c r="G45" i="2"/>
  <c r="G46" i="2"/>
  <c r="G47" i="2"/>
  <c r="G48" i="2"/>
  <c r="G49" i="2"/>
  <c r="G52" i="2"/>
  <c r="G53" i="2"/>
  <c r="G54" i="2"/>
  <c r="G56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111" i="2"/>
  <c r="G112" i="2"/>
  <c r="G113" i="2"/>
  <c r="G114" i="2"/>
  <c r="G115" i="2"/>
  <c r="G118" i="2"/>
  <c r="G119" i="2"/>
  <c r="G124" i="2"/>
  <c r="G125" i="2"/>
  <c r="G126" i="2"/>
  <c r="G127" i="2"/>
  <c r="G128" i="2"/>
  <c r="G129" i="2"/>
  <c r="G130" i="2"/>
  <c r="G131" i="2"/>
  <c r="G132" i="2"/>
  <c r="G133" i="2"/>
  <c r="E58" i="2" l="1"/>
  <c r="G58" i="2" s="1"/>
  <c r="E55" i="2"/>
  <c r="E42" i="2"/>
  <c r="E35" i="2"/>
  <c r="G35" i="2" s="1"/>
  <c r="E30" i="2"/>
  <c r="E20" i="2"/>
  <c r="E14" i="2"/>
  <c r="E13" i="2" l="1"/>
  <c r="G14" i="2"/>
  <c r="E41" i="2"/>
  <c r="G41" i="2" s="1"/>
  <c r="G42" i="2"/>
  <c r="E19" i="2"/>
  <c r="G19" i="2" s="1"/>
  <c r="G20" i="2"/>
  <c r="E51" i="2"/>
  <c r="G55" i="2"/>
  <c r="E29" i="2"/>
  <c r="G29" i="2" s="1"/>
  <c r="G30" i="2"/>
  <c r="D14" i="2"/>
  <c r="D13" i="2" s="1"/>
  <c r="D20" i="2"/>
  <c r="D19" i="2" s="1"/>
  <c r="D29" i="2"/>
  <c r="D30" i="2"/>
  <c r="D35" i="2"/>
  <c r="D42" i="2"/>
  <c r="D41" i="2" s="1"/>
  <c r="D51" i="2"/>
  <c r="D50" i="2" s="1"/>
  <c r="D58" i="2"/>
  <c r="D124" i="2"/>
  <c r="F121" i="2"/>
  <c r="F120" i="2"/>
  <c r="F102" i="2"/>
  <c r="F101" i="2"/>
  <c r="F100" i="2"/>
  <c r="F99" i="2"/>
  <c r="D12" i="2" l="1"/>
  <c r="E50" i="2"/>
  <c r="G50" i="2" s="1"/>
  <c r="G51" i="2"/>
  <c r="G13" i="2"/>
  <c r="F13" i="2"/>
  <c r="F14" i="2"/>
  <c r="F15" i="2"/>
  <c r="F16" i="2"/>
  <c r="F17" i="2"/>
  <c r="F18" i="2"/>
  <c r="F19" i="2"/>
  <c r="F20" i="2"/>
  <c r="F22" i="2"/>
  <c r="F24" i="2"/>
  <c r="F26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8" i="2"/>
  <c r="F59" i="2"/>
  <c r="F60" i="2"/>
  <c r="F61" i="2"/>
  <c r="F66" i="2"/>
  <c r="F67" i="2"/>
  <c r="F68" i="2"/>
  <c r="F69" i="2"/>
  <c r="F70" i="2"/>
  <c r="F71" i="2"/>
  <c r="F72" i="2"/>
  <c r="F75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E12" i="2" l="1"/>
  <c r="G12" i="2" l="1"/>
  <c r="F12" i="2"/>
</calcChain>
</file>

<file path=xl/sharedStrings.xml><?xml version="1.0" encoding="utf-8"?>
<sst xmlns="http://schemas.openxmlformats.org/spreadsheetml/2006/main" count="257" uniqueCount="249">
  <si>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</si>
  <si>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</si>
  <si>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</si>
  <si>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</si>
  <si>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</si>
  <si>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</si>
  <si>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</si>
  <si>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</si>
  <si>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</si>
  <si>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</si>
  <si>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</si>
  <si>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</si>
  <si>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</si>
  <si>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</si>
  <si>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</si>
  <si>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</si>
  <si>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</si>
  <si>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</si>
  <si>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</si>
  <si>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</si>
  <si>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</si>
  <si>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</si>
  <si>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</si>
  <si>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</si>
  <si>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</si>
  <si>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</si>
  <si>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</si>
  <si>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</si>
  <si>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</si>
  <si>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</si>
  <si>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</si>
  <si>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</si>
  <si>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</si>
  <si>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</si>
  <si>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</si>
  <si>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</si>
  <si>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</si>
  <si>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</si>
  <si>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</si>
  <si>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</si>
  <si>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</si>
  <si>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</si>
  <si>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</si>
  <si>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</si>
  <si>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</si>
  <si>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</si>
  <si>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</si>
  <si>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</si>
  <si>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</si>
  <si>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</si>
  <si>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</si>
  <si>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</si>
  <si>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</si>
  <si>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</si>
  <si>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</si>
  <si>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</si>
  <si>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</si>
  <si>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</si>
  <si>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</si>
  <si>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</si>
  <si>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</si>
  <si>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</si>
  <si>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</si>
  <si>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</si>
  <si>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</si>
  <si>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</si>
  <si>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</si>
  <si>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</si>
  <si>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</si>
  <si>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</si>
  <si>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</si>
  <si>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</si>
  <si>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</si>
  <si>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</si>
  <si>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</si>
  <si>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</si>
  <si>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</si>
  <si>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</si>
  <si>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</si>
  <si>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</si>
  <si>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</si>
  <si>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</si>
  <si>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</si>
  <si>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</si>
  <si>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</si>
  <si>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</si>
  <si>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</si>
  <si>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</si>
  <si>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</si>
  <si>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</si>
  <si>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</si>
  <si>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</si>
  <si>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</si>
  <si>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</si>
  <si>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</si>
  <si>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</si>
  <si>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</si>
  <si>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</si>
  <si>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</si>
  <si>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</si>
  <si>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</si>
  <si>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</si>
  <si>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</si>
  <si>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</si>
  <si>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</si>
  <si>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</si>
  <si>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</si>
  <si>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</si>
  <si>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</si>
  <si>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</si>
  <si>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</si>
  <si>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</si>
  <si>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</si>
  <si>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</si>
  <si>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</si>
  <si>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</si>
  <si>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</si>
  <si>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</si>
  <si>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</si>
  <si>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</si>
  <si>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</si>
  <si>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</si>
  <si>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</si>
  <si>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</si>
  <si>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</si>
  <si>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</si>
  <si>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</si>
  <si>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</si>
  <si>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</si>
  <si>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</si>
  <si>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</si>
  <si>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</si>
  <si>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</si>
  <si>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</si>
  <si>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</si>
  <si>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</si>
  <si>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</si>
  <si>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</si>
  <si>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</si>
  <si>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</si>
  <si>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</si>
  <si>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</si>
  <si>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</si>
  <si>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</si>
  <si>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</si>
  <si>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</si>
  <si>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</si>
  <si>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</si>
  <si>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</si>
  <si>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</si>
  <si>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>Процент исполнения к прогнозным параметрам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</si>
  <si>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</si>
  <si>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</si>
  <si>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</si>
  <si>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</si>
  <si>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</si>
  <si>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</si>
  <si>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</si>
  <si>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</si>
  <si>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</si>
  <si>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</si>
  <si>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</si>
  <si>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</si>
  <si>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</si>
  <si>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</si>
  <si>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000 1160800001 0000 140</t>
  </si>
  <si>
    <t>Денежные взыскания ( штрафы) за административные правонаругения в области государственного регулирования производства и оборота этилового спирта, алкогольной спиртосодеожащей и табачной продукции</t>
  </si>
  <si>
    <t>Прочие дотации</t>
  </si>
  <si>
    <t>Субсидия бюджетам на поддержку отрасли культуры</t>
  </si>
  <si>
    <t>Приложение 1</t>
  </si>
  <si>
    <t>Жирятинского района</t>
  </si>
  <si>
    <t xml:space="preserve">      к постановлению адинистрации</t>
  </si>
  <si>
    <t>Прочие дотации бюджетам муниципальных районов</t>
  </si>
  <si>
    <t>000 1120104101 0000 120</t>
  </si>
  <si>
    <t xml:space="preserve"> 000 1140601305 0000 430</t>
  </si>
  <si>
    <t>000 1160801001 0000 140</t>
  </si>
  <si>
    <t>000 1160802001 0000 140</t>
  </si>
  <si>
    <t>Денежные взыскания ( штрафы) за административные правонаругения в области государственного регулирования производства и оборота  табачной продукции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</si>
  <si>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</si>
  <si>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</si>
  <si>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</si>
  <si>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</si>
  <si>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</si>
  <si>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Доходы бюджета муниципального образования "Жирятинский район" за 1 квартал 2019г.</t>
  </si>
  <si>
    <t>Кассовое исполнение за 1 квартал 2019 года</t>
  </si>
  <si>
    <t>Уточненные назначения на 2019 год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</si>
  <si>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</si>
  <si>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</si>
  <si>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</si>
  <si>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</si>
  <si>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</si>
  <si>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</si>
  <si>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</si>
  <si>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</si>
  <si>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</si>
  <si>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</si>
  <si>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</si>
  <si>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</si>
  <si>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</si>
  <si>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</si>
  <si>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</si>
  <si>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</si>
  <si>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</si>
  <si>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</si>
  <si>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</si>
  <si>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</si>
  <si>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</si>
  <si>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</si>
  <si>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</si>
  <si>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</si>
  <si>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</si>
  <si>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</si>
  <si>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</si>
  <si>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</si>
  <si>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</si>
  <si>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</si>
  <si>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</si>
  <si>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</si>
  <si>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</si>
  <si>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</si>
  <si>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</si>
  <si>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</si>
  <si>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</si>
  <si>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</si>
  <si>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</si>
  <si>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</si>
  <si>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</si>
  <si>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</si>
  <si>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</si>
  <si>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</si>
  <si>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</si>
  <si>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</si>
  <si>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</si>
  <si>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</si>
  <si>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</si>
  <si>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</si>
  <si>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>000 1164300001 0000 140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</si>
  <si>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</si>
  <si>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Кассовое исполение за 1 кв. 2018 года</t>
  </si>
  <si>
    <t>Темп роста 2019 года к соответствующему периоду 2018 года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</si>
  <si>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</si>
  <si>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</si>
  <si>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</si>
  <si>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</si>
  <si>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</si>
  <si>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</si>
  <si>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</si>
  <si>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</si>
  <si>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от "8" мая 2019 года №126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</si>
</sst>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0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49" fontId="13" fillId="0" borderId="1" xfId="12" applyNumberFormat="1" applyFont="1" applyBorder="1" applyProtection="1">
      <alignment horizontal="right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49" fontId="13" fillId="0" borderId="51" xfId="24" applyNumberFormat="1" applyFont="1" applyBorder="1" applyProtection="1">
      <alignment horizontal="center" vertical="center" wrapText="1"/>
      <protection locked="0"/>
    </xf>
    <xf numFmtId="49" fontId="13" fillId="0" borderId="51" xfId="25" applyNumberFormat="1" applyFont="1" applyBorder="1" applyProtection="1">
      <alignment horizontal="center" vertical="center" wrapText="1"/>
      <protection locked="0"/>
    </xf>
    <xf numFmtId="4" fontId="13" fillId="0" borderId="51" xfId="29" applyNumberFormat="1" applyFont="1" applyBorder="1" applyProtection="1">
      <alignment horizontal="right"/>
      <protection locked="0"/>
    </xf>
    <xf numFmtId="49" fontId="13" fillId="0" borderId="51" xfId="38" applyNumberFormat="1" applyFont="1" applyBorder="1" applyProtection="1">
      <alignment horizontal="center"/>
      <protection locked="0"/>
    </xf>
    <xf numFmtId="0" fontId="13" fillId="0" borderId="51" xfId="39" applyNumberFormat="1" applyFont="1" applyBorder="1" applyProtection="1">
      <protection locked="0"/>
    </xf>
    <xf numFmtId="0" fontId="13" fillId="0" borderId="51" xfId="36" applyNumberFormat="1" applyFont="1" applyBorder="1" applyAlignment="1" applyProtection="1">
      <alignment wrapText="1"/>
      <protection locked="0"/>
    </xf>
    <xf numFmtId="0" fontId="13" fillId="0" borderId="51" xfId="16" applyNumberFormat="1" applyFont="1" applyBorder="1" applyAlignment="1" applyProtection="1">
      <protection locked="0"/>
    </xf>
    <xf numFmtId="0" fontId="13" fillId="0" borderId="53" xfId="36" applyNumberFormat="1" applyFont="1" applyBorder="1" applyAlignment="1" applyProtection="1">
      <alignment wrapText="1"/>
      <protection locked="0"/>
    </xf>
    <xf numFmtId="0" fontId="15" fillId="0" borderId="51" xfId="32" applyNumberFormat="1" applyFont="1" applyBorder="1" applyAlignment="1" applyProtection="1">
      <alignment wrapText="1"/>
    </xf>
    <xf numFmtId="49" fontId="13" fillId="4" borderId="51" xfId="38" applyNumberFormat="1" applyFont="1" applyFill="1" applyBorder="1" applyProtection="1">
      <alignment horizontal="center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49" fontId="13" fillId="0" borderId="52" xfId="38" applyNumberFormat="1" applyFont="1" applyBorder="1" applyProtection="1">
      <alignment horizontal="center"/>
      <protection locked="0"/>
    </xf>
    <xf numFmtId="4" fontId="15" fillId="0" borderId="51" xfId="29" applyNumberFormat="1" applyFont="1" applyBorder="1" applyProtection="1">
      <alignment horizontal="right"/>
      <protection locked="0"/>
    </xf>
    <xf numFmtId="0" fontId="15" fillId="2" borderId="51" xfId="40" applyNumberFormat="1" applyFont="1" applyBorder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13" fillId="0" borderId="1" xfId="5" applyNumberFormat="1" applyFont="1" applyAlignment="1" applyProtection="1">
      <protection locked="0"/>
    </xf>
    <xf numFmtId="165" fontId="13" fillId="0" borderId="51" xfId="184" applyNumberFormat="1" applyFont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3" fillId="0" borderId="51" xfId="9" applyNumberFormat="1" applyBorder="1" applyProtection="1">
      <protection locked="0"/>
    </xf>
    <xf numFmtId="43" fontId="13" fillId="0" borderId="51" xfId="185" applyFont="1" applyBorder="1" applyAlignment="1" applyProtection="1">
      <alignment wrapText="1"/>
      <protection locked="0"/>
    </xf>
    <xf numFmtId="43" fontId="13" fillId="0" borderId="53" xfId="185" applyFont="1" applyBorder="1" applyAlignment="1" applyProtection="1">
      <alignment wrapText="1"/>
      <protection locked="0"/>
    </xf>
    <xf numFmtId="43" fontId="15" fillId="0" borderId="51" xfId="185" applyFont="1" applyBorder="1" applyAlignment="1" applyProtection="1">
      <alignment wrapText="1"/>
    </xf>
    <xf numFmtId="4" fontId="16" fillId="0" borderId="51" xfId="29" applyNumberFormat="1" applyFont="1" applyBorder="1" applyProtection="1">
      <alignment horizontal="right"/>
      <protection locked="0"/>
    </xf>
    <xf numFmtId="0" fontId="15" fillId="0" borderId="51" xfId="0" applyFont="1" applyBorder="1" applyProtection="1">
      <protection locked="0"/>
    </xf>
    <xf numFmtId="43" fontId="15" fillId="0" borderId="51" xfId="185" applyFont="1" applyBorder="1" applyProtection="1">
      <protection locked="0"/>
    </xf>
    <xf numFmtId="0" fontId="0" fillId="0" borderId="0" xfId="0" applyFont="1" applyProtection="1">
      <protection locked="0"/>
    </xf>
    <xf numFmtId="165" fontId="3" fillId="0" borderId="51" xfId="184" applyNumberFormat="1" applyFont="1" applyBorder="1" applyProtection="1">
      <protection locked="0"/>
    </xf>
    <xf numFmtId="0" fontId="5" fillId="0" borderId="1" xfId="5" applyNumberFormat="1" applyFont="1" applyAlignment="1" applyProtection="1">
      <alignment horizontal="right"/>
    </xf>
    <xf numFmtId="0" fontId="1" fillId="0" borderId="1" xfId="0" applyNumberFormat="1" applyFont="1" applyFill="1" applyBorder="1" applyAlignment="1" applyProtection="1">
      <alignment horizontal="center" wrapText="1"/>
    </xf>
    <xf numFmtId="0" fontId="17" fillId="0" borderId="1" xfId="5" applyNumberFormat="1" applyFont="1" applyAlignment="1" applyProtection="1">
      <alignment horizont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</xf>
    <xf numFmtId="49" fontId="14" fillId="0" borderId="55" xfId="0" applyNumberFormat="1" applyFont="1" applyFill="1" applyBorder="1" applyAlignment="1" applyProtection="1">
      <alignment horizontal="center" vertical="center" wrapText="1"/>
    </xf>
    <xf numFmtId="49" fontId="14" fillId="0" borderId="51" xfId="0" applyNumberFormat="1" applyFont="1" applyFill="1" applyBorder="1" applyAlignment="1" applyProtection="1">
      <alignment horizontal="center" vertical="center" wrapText="1"/>
    </xf>
    <xf numFmtId="49" fontId="18" fillId="0" borderId="52" xfId="24" applyNumberFormat="1" applyFont="1" applyBorder="1" applyAlignment="1" applyProtection="1">
      <alignment horizontal="center" vertical="center" wrapText="1"/>
      <protection locked="0"/>
    </xf>
    <xf numFmtId="0" fontId="14" fillId="0" borderId="51" xfId="9" applyNumberFormat="1" applyFont="1" applyBorder="1" applyAlignment="1" applyProtection="1">
      <alignment wrapText="1"/>
      <protection locked="0"/>
    </xf>
    <xf numFmtId="49" fontId="14" fillId="0" borderId="57" xfId="0" applyNumberFormat="1" applyFont="1" applyFill="1" applyBorder="1" applyAlignment="1" applyProtection="1">
      <alignment horizontal="center" vertical="center" wrapText="1"/>
    </xf>
    <xf numFmtId="49" fontId="14" fillId="0" borderId="56" xfId="0" applyNumberFormat="1" applyFont="1" applyFill="1" applyBorder="1" applyAlignment="1" applyProtection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49" fontId="18" fillId="0" borderId="54" xfId="24" applyNumberFormat="1" applyFont="1" applyBorder="1" applyAlignment="1" applyProtection="1">
      <alignment horizontal="center" vertical="center" wrapText="1"/>
      <protection locked="0"/>
    </xf>
    <xf numFmtId="0" fontId="18" fillId="0" borderId="51" xfId="0" applyFont="1" applyBorder="1" applyAlignment="1">
      <alignment wrapText="1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abSelected="1" zoomScaleNormal="100" workbookViewId="0">
      <selection activeCell="C14" sqref="C14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customWidth="1"/>
    <col min="4" max="4" width="17.140625" style="1" customWidth="1"/>
    <col min="5" max="6" width="16.140625" style="1" customWidth="1"/>
    <col min="7" max="7" width="15" style="1" customWidth="1"/>
    <col min="8" max="16384" width="9.140625" style="1"/>
  </cols>
  <sheetData>
    <row r="1" spans="1:7" ht="17.100000000000001" customHeight="1" x14ac:dyDescent="0.25">
      <c r="A1" s="45"/>
      <c r="B1" s="45"/>
      <c r="C1" s="34"/>
      <c r="D1" s="44" t="s">
        <v>169</v>
      </c>
      <c r="E1" s="44"/>
      <c r="F1" s="44"/>
      <c r="G1" s="30"/>
    </row>
    <row r="2" spans="1:7" ht="14.1" customHeight="1" x14ac:dyDescent="0.25">
      <c r="A2" s="3"/>
      <c r="B2" s="3"/>
      <c r="C2" s="3"/>
      <c r="D2" s="4"/>
      <c r="E2" s="31" t="s">
        <v>171</v>
      </c>
      <c r="F2" s="31"/>
      <c r="G2" s="31"/>
    </row>
    <row r="3" spans="1:7" ht="14.1" customHeight="1" x14ac:dyDescent="0.25">
      <c r="A3" s="5"/>
      <c r="B3" s="6"/>
      <c r="C3" s="6"/>
      <c r="D3" s="44" t="s">
        <v>170</v>
      </c>
      <c r="E3" s="44"/>
      <c r="F3" s="44"/>
      <c r="G3" s="30"/>
    </row>
    <row r="4" spans="1:7" ht="14.1" customHeight="1" x14ac:dyDescent="0.25">
      <c r="A4" s="8"/>
      <c r="B4" s="9"/>
      <c r="C4" s="9"/>
      <c r="D4" s="44" t="s">
        <v>248</v>
      </c>
      <c r="E4" s="44"/>
      <c r="F4" s="44"/>
      <c r="G4" s="30"/>
    </row>
    <row r="5" spans="1:7" ht="14.1" customHeight="1" x14ac:dyDescent="0.25">
      <c r="A5" s="10"/>
      <c r="B5" s="11"/>
      <c r="C5" s="11"/>
      <c r="D5" s="7"/>
      <c r="E5" s="32"/>
      <c r="F5" s="32"/>
      <c r="G5" s="2"/>
    </row>
    <row r="6" spans="1:7" ht="15" customHeight="1" x14ac:dyDescent="0.25">
      <c r="A6" s="12"/>
      <c r="B6" s="12"/>
      <c r="C6" s="12"/>
      <c r="D6" s="12"/>
      <c r="E6" s="13"/>
      <c r="F6" s="13"/>
      <c r="G6" s="2"/>
    </row>
    <row r="7" spans="1:7" ht="26.25" customHeight="1" x14ac:dyDescent="0.3">
      <c r="A7" s="46" t="s">
        <v>183</v>
      </c>
      <c r="B7" s="46"/>
      <c r="C7" s="46"/>
      <c r="D7" s="46"/>
      <c r="E7" s="46"/>
      <c r="F7" s="46"/>
      <c r="G7" s="2"/>
    </row>
    <row r="8" spans="1:7" ht="24.75" customHeight="1" x14ac:dyDescent="0.25">
      <c r="A8" s="14"/>
      <c r="B8" s="10"/>
      <c r="C8" s="10"/>
      <c r="D8" s="11"/>
      <c r="E8" s="13"/>
      <c r="F8" s="13"/>
      <c r="G8" s="2"/>
    </row>
    <row r="9" spans="1:7" ht="11.25" customHeight="1" x14ac:dyDescent="0.25">
      <c r="A9" s="47" t="s">
        <v>148</v>
      </c>
      <c r="B9" s="48" t="s">
        <v>149</v>
      </c>
      <c r="C9" s="49" t="s">
        <v>238</v>
      </c>
      <c r="D9" s="50" t="s">
        <v>185</v>
      </c>
      <c r="E9" s="50" t="s">
        <v>184</v>
      </c>
      <c r="F9" s="50" t="s">
        <v>150</v>
      </c>
      <c r="G9" s="51" t="s">
        <v>239</v>
      </c>
    </row>
    <row r="10" spans="1:7" ht="84.75" customHeight="1" x14ac:dyDescent="0.25">
      <c r="A10" s="52"/>
      <c r="B10" s="53"/>
      <c r="C10" s="54"/>
      <c r="D10" s="55"/>
      <c r="E10" s="55"/>
      <c r="F10" s="55"/>
      <c r="G10" s="56"/>
    </row>
    <row r="11" spans="1:7" ht="11.45" customHeight="1" x14ac:dyDescent="0.25">
      <c r="A11" s="16" t="s">
        <v>0</v>
      </c>
      <c r="B11" s="16" t="s">
        <v>1</v>
      </c>
      <c r="C11" s="16"/>
      <c r="D11" s="17" t="s">
        <v>2</v>
      </c>
      <c r="E11" s="17" t="s">
        <v>3</v>
      </c>
      <c r="F11" s="17"/>
      <c r="G11" s="35"/>
    </row>
    <row r="12" spans="1:7" ht="15" customHeight="1" x14ac:dyDescent="0.25">
      <c r="A12" s="19" t="s">
        <v>5</v>
      </c>
      <c r="B12" s="21" t="s">
        <v>4</v>
      </c>
      <c r="C12" s="36">
        <v>8588522.0600000005</v>
      </c>
      <c r="D12" s="18">
        <f>D13+D19+D29+D35+D41+D50+D58+D66</f>
        <v>38154015</v>
      </c>
      <c r="E12" s="18">
        <f>E13+E19+E29+E35+E41+E50+E58+E62+E66</f>
        <v>10374833.130000001</v>
      </c>
      <c r="F12" s="33">
        <f>E12/D12</f>
        <v>0.27191982626205918</v>
      </c>
      <c r="G12" s="43">
        <f>E12/C12</f>
        <v>1.2079881797497531</v>
      </c>
    </row>
    <row r="13" spans="1:7" ht="15" customHeight="1" x14ac:dyDescent="0.25">
      <c r="A13" s="19" t="s">
        <v>7</v>
      </c>
      <c r="B13" s="21" t="s">
        <v>6</v>
      </c>
      <c r="C13" s="36">
        <v>6174726.6299999999</v>
      </c>
      <c r="D13" s="18">
        <f>D14</f>
        <v>28238000</v>
      </c>
      <c r="E13" s="18">
        <f>E14</f>
        <v>7575174.8300000001</v>
      </c>
      <c r="F13" s="33">
        <f t="shared" ref="F13:F82" si="0">E13/D13</f>
        <v>0.26826173347970822</v>
      </c>
      <c r="G13" s="43">
        <f t="shared" ref="G13:G71" si="1">E13/C13</f>
        <v>1.2268032714510635</v>
      </c>
    </row>
    <row r="14" spans="1:7" ht="15" customHeight="1" x14ac:dyDescent="0.25">
      <c r="A14" s="19" t="s">
        <v>9</v>
      </c>
      <c r="B14" s="21" t="s">
        <v>8</v>
      </c>
      <c r="C14" s="36">
        <v>6174726.6299999999</v>
      </c>
      <c r="D14" s="18">
        <f>D15+D16+D17+D18</f>
        <v>28238000</v>
      </c>
      <c r="E14" s="18">
        <f>E15+E16+E17+E18</f>
        <v>7575174.8300000001</v>
      </c>
      <c r="F14" s="33">
        <f t="shared" si="0"/>
        <v>0.26826173347970822</v>
      </c>
      <c r="G14" s="43">
        <f t="shared" si="1"/>
        <v>1.2268032714510635</v>
      </c>
    </row>
    <row r="15" spans="1:7" ht="78" customHeight="1" x14ac:dyDescent="0.25">
      <c r="A15" s="19" t="s">
        <v>11</v>
      </c>
      <c r="B15" s="21" t="s">
        <v>10</v>
      </c>
      <c r="C15" s="36">
        <v>6099270.8499999996</v>
      </c>
      <c r="D15" s="18">
        <v>27960415</v>
      </c>
      <c r="E15" s="18">
        <v>7497912.4800000004</v>
      </c>
      <c r="F15" s="33">
        <f t="shared" si="0"/>
        <v>0.26816170217788254</v>
      </c>
      <c r="G15" s="43">
        <f t="shared" si="1"/>
        <v>1.2293129235275724</v>
      </c>
    </row>
    <row r="16" spans="1:7" ht="125.25" customHeight="1" x14ac:dyDescent="0.25">
      <c r="A16" s="19" t="s">
        <v>13</v>
      </c>
      <c r="B16" s="21" t="s">
        <v>12</v>
      </c>
      <c r="C16" s="36">
        <v>42616.04</v>
      </c>
      <c r="D16" s="28">
        <v>188650</v>
      </c>
      <c r="E16" s="28">
        <v>48209.32</v>
      </c>
      <c r="F16" s="33">
        <f t="shared" si="0"/>
        <v>0.25554900609594489</v>
      </c>
      <c r="G16" s="43">
        <f t="shared" si="1"/>
        <v>1.131248234232932</v>
      </c>
    </row>
    <row r="17" spans="1:7" ht="45.75" customHeight="1" x14ac:dyDescent="0.25">
      <c r="A17" s="19" t="s">
        <v>15</v>
      </c>
      <c r="B17" s="21" t="s">
        <v>14</v>
      </c>
      <c r="C17" s="36">
        <v>23850.9</v>
      </c>
      <c r="D17" s="28">
        <v>40425</v>
      </c>
      <c r="E17" s="28">
        <v>2869.39</v>
      </c>
      <c r="F17" s="33">
        <f t="shared" si="0"/>
        <v>7.0980581323438457E-2</v>
      </c>
      <c r="G17" s="43">
        <f t="shared" si="1"/>
        <v>0.12030531342632772</v>
      </c>
    </row>
    <row r="18" spans="1:7" ht="92.25" customHeight="1" x14ac:dyDescent="0.25">
      <c r="A18" s="19" t="s">
        <v>17</v>
      </c>
      <c r="B18" s="21" t="s">
        <v>16</v>
      </c>
      <c r="C18" s="36">
        <v>8988.84</v>
      </c>
      <c r="D18" s="28">
        <v>48510</v>
      </c>
      <c r="E18" s="28">
        <v>26183.64</v>
      </c>
      <c r="F18" s="33">
        <f t="shared" si="0"/>
        <v>0.53975757575757577</v>
      </c>
      <c r="G18" s="43">
        <f t="shared" si="1"/>
        <v>2.9129053359499113</v>
      </c>
    </row>
    <row r="19" spans="1:7" ht="31.5" customHeight="1" x14ac:dyDescent="0.25">
      <c r="A19" s="19" t="s">
        <v>19</v>
      </c>
      <c r="B19" s="21" t="s">
        <v>18</v>
      </c>
      <c r="C19" s="36">
        <v>1280819.3500000001</v>
      </c>
      <c r="D19" s="28">
        <f>D20</f>
        <v>6019966</v>
      </c>
      <c r="E19" s="28">
        <f>E20</f>
        <v>1625442.8399999999</v>
      </c>
      <c r="F19" s="33">
        <f t="shared" si="0"/>
        <v>0.27000864124481766</v>
      </c>
      <c r="G19" s="43">
        <f t="shared" si="1"/>
        <v>1.2690648685156105</v>
      </c>
    </row>
    <row r="20" spans="1:7" ht="28.5" customHeight="1" x14ac:dyDescent="0.25">
      <c r="A20" s="19" t="s">
        <v>21</v>
      </c>
      <c r="B20" s="21" t="s">
        <v>20</v>
      </c>
      <c r="C20" s="36">
        <v>1280819.3500000001</v>
      </c>
      <c r="D20" s="28">
        <f>D22+D24+D26+D28</f>
        <v>6019966</v>
      </c>
      <c r="E20" s="28">
        <f>E22+E24+E26+E28</f>
        <v>1625442.8399999999</v>
      </c>
      <c r="F20" s="33">
        <f t="shared" si="0"/>
        <v>0.27000864124481766</v>
      </c>
      <c r="G20" s="43">
        <f t="shared" si="1"/>
        <v>1.2690648685156105</v>
      </c>
    </row>
    <row r="21" spans="1:7" ht="73.5" customHeight="1" x14ac:dyDescent="0.25">
      <c r="A21" s="19" t="s">
        <v>23</v>
      </c>
      <c r="B21" s="21" t="s">
        <v>22</v>
      </c>
      <c r="C21" s="36">
        <v>527676.74</v>
      </c>
      <c r="D21" s="28"/>
      <c r="E21" s="28"/>
      <c r="F21" s="33"/>
      <c r="G21" s="43">
        <f t="shared" si="1"/>
        <v>0</v>
      </c>
    </row>
    <row r="22" spans="1:7" ht="112.5" customHeight="1" x14ac:dyDescent="0.25">
      <c r="A22" s="19" t="s">
        <v>240</v>
      </c>
      <c r="B22" s="21" t="s">
        <v>244</v>
      </c>
      <c r="C22" s="36"/>
      <c r="D22" s="28">
        <v>2182999</v>
      </c>
      <c r="E22" s="28">
        <v>714045.43999999994</v>
      </c>
      <c r="F22" s="33">
        <f t="shared" si="0"/>
        <v>0.32709380077590505</v>
      </c>
      <c r="G22" s="43"/>
    </row>
    <row r="23" spans="1:7" ht="76.5" customHeight="1" x14ac:dyDescent="0.25">
      <c r="A23" s="19" t="s">
        <v>25</v>
      </c>
      <c r="B23" s="21" t="s">
        <v>24</v>
      </c>
      <c r="C23" s="36">
        <v>3557.13</v>
      </c>
      <c r="D23" s="28"/>
      <c r="E23" s="28"/>
      <c r="F23" s="33"/>
      <c r="G23" s="43">
        <f t="shared" si="1"/>
        <v>0</v>
      </c>
    </row>
    <row r="24" spans="1:7" ht="144" customHeight="1" x14ac:dyDescent="0.25">
      <c r="A24" s="19" t="s">
        <v>241</v>
      </c>
      <c r="B24" s="21" t="s">
        <v>245</v>
      </c>
      <c r="C24" s="36"/>
      <c r="D24" s="28">
        <v>15294</v>
      </c>
      <c r="E24" s="28">
        <v>4989.04</v>
      </c>
      <c r="F24" s="33">
        <f t="shared" si="0"/>
        <v>0.32620897083823719</v>
      </c>
      <c r="G24" s="43"/>
    </row>
    <row r="25" spans="1:7" ht="96.75" customHeight="1" x14ac:dyDescent="0.25">
      <c r="A25" s="19" t="s">
        <v>27</v>
      </c>
      <c r="B25" s="21" t="s">
        <v>26</v>
      </c>
      <c r="C25" s="36">
        <v>859539.45</v>
      </c>
      <c r="D25" s="28"/>
      <c r="E25" s="28"/>
      <c r="F25" s="33"/>
      <c r="G25" s="43">
        <f t="shared" si="1"/>
        <v>0</v>
      </c>
    </row>
    <row r="26" spans="1:7" ht="125.25" customHeight="1" x14ac:dyDescent="0.25">
      <c r="A26" s="19" t="s">
        <v>242</v>
      </c>
      <c r="B26" s="21" t="s">
        <v>246</v>
      </c>
      <c r="C26" s="36"/>
      <c r="D26" s="28">
        <v>4227608</v>
      </c>
      <c r="E26" s="28">
        <v>1046937.95</v>
      </c>
      <c r="F26" s="33">
        <f t="shared" si="0"/>
        <v>0.24764309983328633</v>
      </c>
      <c r="G26" s="43"/>
    </row>
    <row r="27" spans="1:7" ht="81" customHeight="1" x14ac:dyDescent="0.25">
      <c r="A27" s="19" t="s">
        <v>29</v>
      </c>
      <c r="B27" s="21" t="s">
        <v>28</v>
      </c>
      <c r="C27" s="36">
        <v>-109953.97</v>
      </c>
      <c r="D27" s="28"/>
      <c r="E27" s="28"/>
      <c r="F27" s="33"/>
      <c r="G27" s="43">
        <f t="shared" si="1"/>
        <v>0</v>
      </c>
    </row>
    <row r="28" spans="1:7" ht="132.75" customHeight="1" x14ac:dyDescent="0.25">
      <c r="A28" s="19" t="s">
        <v>243</v>
      </c>
      <c r="B28" s="21" t="s">
        <v>247</v>
      </c>
      <c r="C28" s="36"/>
      <c r="D28" s="28">
        <v>-405935</v>
      </c>
      <c r="E28" s="28">
        <v>-140529.59</v>
      </c>
      <c r="F28" s="33">
        <f t="shared" si="0"/>
        <v>0.34618741916809342</v>
      </c>
      <c r="G28" s="43"/>
    </row>
    <row r="29" spans="1:7" ht="15" customHeight="1" x14ac:dyDescent="0.25">
      <c r="A29" s="19" t="s">
        <v>31</v>
      </c>
      <c r="B29" s="21" t="s">
        <v>30</v>
      </c>
      <c r="C29" s="36">
        <v>365648.46</v>
      </c>
      <c r="D29" s="28">
        <f>D30+D33</f>
        <v>1293200</v>
      </c>
      <c r="E29" s="28">
        <f>E30+E33</f>
        <v>452660.65</v>
      </c>
      <c r="F29" s="33">
        <f t="shared" si="0"/>
        <v>0.35003143365295392</v>
      </c>
      <c r="G29" s="43">
        <f t="shared" si="1"/>
        <v>1.2379667891941895</v>
      </c>
    </row>
    <row r="30" spans="1:7" ht="27" customHeight="1" x14ac:dyDescent="0.25">
      <c r="A30" s="19" t="s">
        <v>33</v>
      </c>
      <c r="B30" s="21" t="s">
        <v>32</v>
      </c>
      <c r="C30" s="36">
        <v>278030.71000000002</v>
      </c>
      <c r="D30" s="28">
        <f>D31</f>
        <v>1114000</v>
      </c>
      <c r="E30" s="28">
        <f>E31+E32</f>
        <v>279361.99</v>
      </c>
      <c r="F30" s="33">
        <f t="shared" si="0"/>
        <v>0.25077377917414723</v>
      </c>
      <c r="G30" s="43">
        <f t="shared" si="1"/>
        <v>1.0047882480320249</v>
      </c>
    </row>
    <row r="31" spans="1:7" ht="27" customHeight="1" x14ac:dyDescent="0.25">
      <c r="A31" s="19" t="s">
        <v>34</v>
      </c>
      <c r="B31" s="21" t="s">
        <v>32</v>
      </c>
      <c r="C31" s="36">
        <v>278030.71000000002</v>
      </c>
      <c r="D31" s="28">
        <v>1114000</v>
      </c>
      <c r="E31" s="28">
        <v>279361.93</v>
      </c>
      <c r="F31" s="33">
        <f t="shared" si="0"/>
        <v>0.25077372531418313</v>
      </c>
      <c r="G31" s="43">
        <f t="shared" si="1"/>
        <v>1.0047880322285261</v>
      </c>
    </row>
    <row r="32" spans="1:7" ht="27.75" customHeight="1" x14ac:dyDescent="0.25">
      <c r="A32" s="19" t="s">
        <v>36</v>
      </c>
      <c r="B32" s="21" t="s">
        <v>35</v>
      </c>
      <c r="C32" s="36"/>
      <c r="D32" s="28"/>
      <c r="E32" s="28">
        <v>0.06</v>
      </c>
      <c r="F32" s="33" t="e">
        <f t="shared" si="0"/>
        <v>#DIV/0!</v>
      </c>
      <c r="G32" s="43"/>
    </row>
    <row r="33" spans="1:7" ht="15" customHeight="1" x14ac:dyDescent="0.25">
      <c r="A33" s="19" t="s">
        <v>38</v>
      </c>
      <c r="B33" s="21" t="s">
        <v>37</v>
      </c>
      <c r="C33" s="36">
        <v>87617.75</v>
      </c>
      <c r="D33" s="28">
        <v>179200</v>
      </c>
      <c r="E33" s="28">
        <v>173298.66</v>
      </c>
      <c r="F33" s="33">
        <f t="shared" si="0"/>
        <v>0.96706841517857145</v>
      </c>
      <c r="G33" s="43">
        <f t="shared" si="1"/>
        <v>1.9778944334909307</v>
      </c>
    </row>
    <row r="34" spans="1:7" ht="15" customHeight="1" x14ac:dyDescent="0.25">
      <c r="A34" s="19" t="s">
        <v>39</v>
      </c>
      <c r="B34" s="21" t="s">
        <v>37</v>
      </c>
      <c r="C34" s="36">
        <v>87617.75</v>
      </c>
      <c r="D34" s="28">
        <v>179200</v>
      </c>
      <c r="E34" s="28">
        <v>173298.66</v>
      </c>
      <c r="F34" s="33">
        <f t="shared" si="0"/>
        <v>0.96706841517857145</v>
      </c>
      <c r="G34" s="43">
        <f t="shared" si="1"/>
        <v>1.9778944334909307</v>
      </c>
    </row>
    <row r="35" spans="1:7" ht="15" customHeight="1" x14ac:dyDescent="0.25">
      <c r="A35" s="19" t="s">
        <v>41</v>
      </c>
      <c r="B35" s="21" t="s">
        <v>40</v>
      </c>
      <c r="C35" s="36">
        <v>38462.559999999998</v>
      </c>
      <c r="D35" s="28">
        <f>D36</f>
        <v>200000</v>
      </c>
      <c r="E35" s="28">
        <f>E36</f>
        <v>71817.31</v>
      </c>
      <c r="F35" s="33">
        <f t="shared" si="0"/>
        <v>0.35908655</v>
      </c>
      <c r="G35" s="43">
        <f t="shared" si="1"/>
        <v>1.8672004671555924</v>
      </c>
    </row>
    <row r="36" spans="1:7" ht="30.75" customHeight="1" x14ac:dyDescent="0.25">
      <c r="A36" s="19" t="s">
        <v>43</v>
      </c>
      <c r="B36" s="21" t="s">
        <v>42</v>
      </c>
      <c r="C36" s="36">
        <v>38462.559999999998</v>
      </c>
      <c r="D36" s="28">
        <v>200000</v>
      </c>
      <c r="E36" s="28">
        <v>71817.31</v>
      </c>
      <c r="F36" s="33">
        <f t="shared" si="0"/>
        <v>0.35908655</v>
      </c>
      <c r="G36" s="43">
        <f t="shared" si="1"/>
        <v>1.8672004671555924</v>
      </c>
    </row>
    <row r="37" spans="1:7" ht="44.25" customHeight="1" x14ac:dyDescent="0.25">
      <c r="A37" s="19" t="s">
        <v>45</v>
      </c>
      <c r="B37" s="21" t="s">
        <v>44</v>
      </c>
      <c r="C37" s="36">
        <v>38462.559999999998</v>
      </c>
      <c r="D37" s="28">
        <v>200000</v>
      </c>
      <c r="E37" s="28">
        <v>71817.31</v>
      </c>
      <c r="F37" s="33">
        <f t="shared" si="0"/>
        <v>0.35908655</v>
      </c>
      <c r="G37" s="43">
        <f t="shared" si="1"/>
        <v>1.8672004671555924</v>
      </c>
    </row>
    <row r="38" spans="1:7" ht="45" hidden="1" customHeight="1" x14ac:dyDescent="0.25">
      <c r="A38" s="19" t="s">
        <v>156</v>
      </c>
      <c r="B38" s="21" t="s">
        <v>153</v>
      </c>
      <c r="C38" s="36"/>
      <c r="D38" s="28"/>
      <c r="E38" s="28"/>
      <c r="F38" s="33" t="e">
        <f t="shared" si="0"/>
        <v>#DIV/0!</v>
      </c>
      <c r="G38" s="43" t="e">
        <f t="shared" si="1"/>
        <v>#DIV/0!</v>
      </c>
    </row>
    <row r="39" spans="1:7" ht="30.75" hidden="1" customHeight="1" x14ac:dyDescent="0.25">
      <c r="A39" s="19" t="s">
        <v>157</v>
      </c>
      <c r="B39" s="21" t="s">
        <v>154</v>
      </c>
      <c r="C39" s="36"/>
      <c r="D39" s="28"/>
      <c r="E39" s="28"/>
      <c r="F39" s="33" t="e">
        <f t="shared" si="0"/>
        <v>#DIV/0!</v>
      </c>
      <c r="G39" s="43" t="e">
        <f t="shared" si="1"/>
        <v>#DIV/0!</v>
      </c>
    </row>
    <row r="40" spans="1:7" ht="26.25" hidden="1" customHeight="1" x14ac:dyDescent="0.25">
      <c r="A40" s="19" t="s">
        <v>158</v>
      </c>
      <c r="B40" s="21" t="s">
        <v>155</v>
      </c>
      <c r="C40" s="36"/>
      <c r="D40" s="28"/>
      <c r="E40" s="28"/>
      <c r="F40" s="33" t="e">
        <f t="shared" si="0"/>
        <v>#DIV/0!</v>
      </c>
      <c r="G40" s="43" t="e">
        <f t="shared" si="1"/>
        <v>#DIV/0!</v>
      </c>
    </row>
    <row r="41" spans="1:7" ht="45.75" customHeight="1" x14ac:dyDescent="0.25">
      <c r="A41" s="19" t="s">
        <v>47</v>
      </c>
      <c r="B41" s="21" t="s">
        <v>46</v>
      </c>
      <c r="C41" s="36">
        <v>299860.36</v>
      </c>
      <c r="D41" s="28">
        <f>D42</f>
        <v>1627649</v>
      </c>
      <c r="E41" s="28">
        <f>E42</f>
        <v>403780.31</v>
      </c>
      <c r="F41" s="33">
        <f t="shared" si="0"/>
        <v>0.24807578906754466</v>
      </c>
      <c r="G41" s="43">
        <f t="shared" si="1"/>
        <v>1.3465611459947557</v>
      </c>
    </row>
    <row r="42" spans="1:7" ht="90" customHeight="1" x14ac:dyDescent="0.25">
      <c r="A42" s="19" t="s">
        <v>49</v>
      </c>
      <c r="B42" s="21" t="s">
        <v>48</v>
      </c>
      <c r="C42" s="36">
        <v>299860.36</v>
      </c>
      <c r="D42" s="28">
        <f>D43+D45</f>
        <v>1627649</v>
      </c>
      <c r="E42" s="28">
        <f>E43+E45</f>
        <v>403780.31</v>
      </c>
      <c r="F42" s="33">
        <f t="shared" si="0"/>
        <v>0.24807578906754466</v>
      </c>
      <c r="G42" s="43">
        <f t="shared" si="1"/>
        <v>1.3465611459947557</v>
      </c>
    </row>
    <row r="43" spans="1:7" ht="78" customHeight="1" x14ac:dyDescent="0.25">
      <c r="A43" s="19" t="s">
        <v>51</v>
      </c>
      <c r="B43" s="21" t="s">
        <v>50</v>
      </c>
      <c r="C43" s="36">
        <v>112322.96</v>
      </c>
      <c r="D43" s="28">
        <v>731344</v>
      </c>
      <c r="E43" s="28">
        <v>200914.09</v>
      </c>
      <c r="F43" s="33">
        <f t="shared" si="0"/>
        <v>0.27471899680588069</v>
      </c>
      <c r="G43" s="43">
        <f t="shared" si="1"/>
        <v>1.7887179077189559</v>
      </c>
    </row>
    <row r="44" spans="1:7" ht="81" customHeight="1" x14ac:dyDescent="0.25">
      <c r="A44" s="19" t="s">
        <v>164</v>
      </c>
      <c r="B44" s="21" t="s">
        <v>52</v>
      </c>
      <c r="C44" s="36">
        <v>112322.96</v>
      </c>
      <c r="D44" s="28">
        <v>731344</v>
      </c>
      <c r="E44" s="28">
        <v>20914.09</v>
      </c>
      <c r="F44" s="33">
        <f t="shared" si="0"/>
        <v>2.8596788925594523E-2</v>
      </c>
      <c r="G44" s="43">
        <f t="shared" si="1"/>
        <v>0.18619603685657857</v>
      </c>
    </row>
    <row r="45" spans="1:7" ht="90.75" customHeight="1" x14ac:dyDescent="0.25">
      <c r="A45" s="19" t="s">
        <v>54</v>
      </c>
      <c r="B45" s="21" t="s">
        <v>53</v>
      </c>
      <c r="C45" s="36">
        <v>187537.4</v>
      </c>
      <c r="D45" s="28">
        <v>896305</v>
      </c>
      <c r="E45" s="28">
        <v>202866.22</v>
      </c>
      <c r="F45" s="33">
        <f t="shared" si="0"/>
        <v>0.22633614673576516</v>
      </c>
      <c r="G45" s="43">
        <f t="shared" si="1"/>
        <v>1.0817374027793922</v>
      </c>
    </row>
    <row r="46" spans="1:7" ht="75" customHeight="1" x14ac:dyDescent="0.25">
      <c r="A46" s="19" t="s">
        <v>56</v>
      </c>
      <c r="B46" s="21" t="s">
        <v>55</v>
      </c>
      <c r="C46" s="36">
        <v>187537.4</v>
      </c>
      <c r="D46" s="28">
        <v>896305</v>
      </c>
      <c r="E46" s="28">
        <v>202866.22</v>
      </c>
      <c r="F46" s="33">
        <f t="shared" si="0"/>
        <v>0.22633614673576516</v>
      </c>
      <c r="G46" s="43">
        <f t="shared" si="1"/>
        <v>1.0817374027793922</v>
      </c>
    </row>
    <row r="47" spans="1:7" ht="0.75" customHeight="1" x14ac:dyDescent="0.25">
      <c r="A47" s="19" t="s">
        <v>58</v>
      </c>
      <c r="B47" s="21" t="s">
        <v>57</v>
      </c>
      <c r="C47" s="36"/>
      <c r="D47" s="28"/>
      <c r="E47" s="28"/>
      <c r="F47" s="33" t="e">
        <f t="shared" si="0"/>
        <v>#DIV/0!</v>
      </c>
      <c r="G47" s="43" t="e">
        <f t="shared" si="1"/>
        <v>#DIV/0!</v>
      </c>
    </row>
    <row r="48" spans="1:7" ht="50.25" hidden="1" customHeight="1" x14ac:dyDescent="0.25">
      <c r="A48" s="19" t="s">
        <v>60</v>
      </c>
      <c r="B48" s="21" t="s">
        <v>59</v>
      </c>
      <c r="C48" s="36"/>
      <c r="D48" s="28"/>
      <c r="E48" s="28"/>
      <c r="F48" s="33" t="e">
        <f t="shared" si="0"/>
        <v>#DIV/0!</v>
      </c>
      <c r="G48" s="43" t="e">
        <f t="shared" si="1"/>
        <v>#DIV/0!</v>
      </c>
    </row>
    <row r="49" spans="1:7" ht="64.5" hidden="1" customHeight="1" x14ac:dyDescent="0.25">
      <c r="A49" s="19" t="s">
        <v>62</v>
      </c>
      <c r="B49" s="21" t="s">
        <v>61</v>
      </c>
      <c r="C49" s="36"/>
      <c r="D49" s="28"/>
      <c r="E49" s="28"/>
      <c r="F49" s="33" t="e">
        <f t="shared" si="0"/>
        <v>#DIV/0!</v>
      </c>
      <c r="G49" s="43" t="e">
        <f t="shared" si="1"/>
        <v>#DIV/0!</v>
      </c>
    </row>
    <row r="50" spans="1:7" ht="15" customHeight="1" x14ac:dyDescent="0.25">
      <c r="A50" s="19" t="s">
        <v>64</v>
      </c>
      <c r="B50" s="21" t="s">
        <v>63</v>
      </c>
      <c r="C50" s="36">
        <v>108615.33</v>
      </c>
      <c r="D50" s="28">
        <f>D51</f>
        <v>284000</v>
      </c>
      <c r="E50" s="28">
        <f>E51</f>
        <v>134122.35999999999</v>
      </c>
      <c r="F50" s="33">
        <f t="shared" si="0"/>
        <v>0.47226183098591545</v>
      </c>
      <c r="G50" s="43">
        <f t="shared" si="1"/>
        <v>1.2348382129852202</v>
      </c>
    </row>
    <row r="51" spans="1:7" ht="15" customHeight="1" x14ac:dyDescent="0.25">
      <c r="A51" s="19" t="s">
        <v>66</v>
      </c>
      <c r="B51" s="21" t="s">
        <v>65</v>
      </c>
      <c r="C51" s="36">
        <v>108615.33</v>
      </c>
      <c r="D51" s="28">
        <f>D52+D54+D55</f>
        <v>284000</v>
      </c>
      <c r="E51" s="28">
        <f>E52+E54+E55</f>
        <v>134122.35999999999</v>
      </c>
      <c r="F51" s="33">
        <f t="shared" si="0"/>
        <v>0.47226183098591545</v>
      </c>
      <c r="G51" s="43">
        <f t="shared" si="1"/>
        <v>1.2348382129852202</v>
      </c>
    </row>
    <row r="52" spans="1:7" ht="27" customHeight="1" x14ac:dyDescent="0.25">
      <c r="A52" s="19" t="s">
        <v>68</v>
      </c>
      <c r="B52" s="21" t="s">
        <v>67</v>
      </c>
      <c r="C52" s="36">
        <v>16769.09</v>
      </c>
      <c r="D52" s="28">
        <v>86052</v>
      </c>
      <c r="E52" s="28">
        <v>38453.51</v>
      </c>
      <c r="F52" s="33">
        <f t="shared" si="0"/>
        <v>0.44686364058941108</v>
      </c>
      <c r="G52" s="43">
        <f t="shared" si="1"/>
        <v>2.2931184697559619</v>
      </c>
    </row>
    <row r="53" spans="1:7" ht="27" hidden="1" customHeight="1" x14ac:dyDescent="0.25">
      <c r="A53" s="19" t="s">
        <v>70</v>
      </c>
      <c r="B53" s="21" t="s">
        <v>69</v>
      </c>
      <c r="C53" s="36"/>
      <c r="D53" s="28"/>
      <c r="E53" s="28"/>
      <c r="F53" s="33" t="e">
        <f t="shared" si="0"/>
        <v>#DIV/0!</v>
      </c>
      <c r="G53" s="43" t="e">
        <f t="shared" si="1"/>
        <v>#DIV/0!</v>
      </c>
    </row>
    <row r="54" spans="1:7" ht="15" customHeight="1" x14ac:dyDescent="0.25">
      <c r="A54" s="19" t="s">
        <v>72</v>
      </c>
      <c r="B54" s="21" t="s">
        <v>71</v>
      </c>
      <c r="C54" s="36">
        <v>5727.56</v>
      </c>
      <c r="D54" s="28">
        <v>23572</v>
      </c>
      <c r="E54" s="28">
        <v>60106.64</v>
      </c>
      <c r="F54" s="33">
        <f t="shared" si="0"/>
        <v>2.549916850500594</v>
      </c>
      <c r="G54" s="43">
        <f t="shared" si="1"/>
        <v>10.494283778781888</v>
      </c>
    </row>
    <row r="55" spans="1:7" ht="15" customHeight="1" x14ac:dyDescent="0.25">
      <c r="A55" s="19" t="s">
        <v>74</v>
      </c>
      <c r="B55" s="21" t="s">
        <v>73</v>
      </c>
      <c r="C55" s="36">
        <v>85945.26</v>
      </c>
      <c r="D55" s="28">
        <v>174376</v>
      </c>
      <c r="E55" s="28">
        <f>E56+E57</f>
        <v>35562.21</v>
      </c>
      <c r="F55" s="33">
        <f t="shared" si="0"/>
        <v>0.2039398196999587</v>
      </c>
      <c r="G55" s="43">
        <f t="shared" si="1"/>
        <v>0.41377744392186377</v>
      </c>
    </row>
    <row r="56" spans="1:7" ht="15" customHeight="1" x14ac:dyDescent="0.25">
      <c r="A56" s="19" t="s">
        <v>173</v>
      </c>
      <c r="B56" s="21" t="s">
        <v>187</v>
      </c>
      <c r="C56" s="36">
        <v>173.42</v>
      </c>
      <c r="D56" s="28">
        <v>174376</v>
      </c>
      <c r="E56" s="28">
        <v>35173.769999999997</v>
      </c>
      <c r="F56" s="33">
        <f t="shared" si="0"/>
        <v>0.20171221957150065</v>
      </c>
      <c r="G56" s="43">
        <f t="shared" si="1"/>
        <v>202.82418406181523</v>
      </c>
    </row>
    <row r="57" spans="1:7" ht="15" customHeight="1" x14ac:dyDescent="0.25">
      <c r="A57" s="19" t="s">
        <v>186</v>
      </c>
      <c r="B57" s="21" t="s">
        <v>188</v>
      </c>
      <c r="C57" s="36"/>
      <c r="D57" s="28"/>
      <c r="E57" s="28">
        <v>388.44</v>
      </c>
      <c r="F57" s="33"/>
      <c r="G57" s="43"/>
    </row>
    <row r="58" spans="1:7" ht="29.25" customHeight="1" x14ac:dyDescent="0.3">
      <c r="A58" s="19" t="s">
        <v>76</v>
      </c>
      <c r="B58" s="21" t="s">
        <v>75</v>
      </c>
      <c r="C58" s="36">
        <v>4268.47</v>
      </c>
      <c r="D58" s="39">
        <f>D59</f>
        <v>113200</v>
      </c>
      <c r="E58" s="39">
        <f>E59</f>
        <v>7416.22</v>
      </c>
      <c r="F58" s="33">
        <f t="shared" si="0"/>
        <v>6.5514310954063612E-2</v>
      </c>
      <c r="G58" s="43">
        <f t="shared" si="1"/>
        <v>1.7374422216859904</v>
      </c>
    </row>
    <row r="59" spans="1:7" ht="23.25" customHeight="1" x14ac:dyDescent="0.25">
      <c r="A59" s="19" t="s">
        <v>78</v>
      </c>
      <c r="B59" s="21" t="s">
        <v>77</v>
      </c>
      <c r="C59" s="36">
        <v>4268.47</v>
      </c>
      <c r="D59" s="28">
        <v>113200</v>
      </c>
      <c r="E59" s="28">
        <v>7416.22</v>
      </c>
      <c r="F59" s="33">
        <f t="shared" si="0"/>
        <v>6.5514310954063612E-2</v>
      </c>
      <c r="G59" s="43">
        <f t="shared" si="1"/>
        <v>1.7374422216859904</v>
      </c>
    </row>
    <row r="60" spans="1:7" ht="15" customHeight="1" x14ac:dyDescent="0.25">
      <c r="A60" s="19" t="s">
        <v>80</v>
      </c>
      <c r="B60" s="21" t="s">
        <v>79</v>
      </c>
      <c r="C60" s="36">
        <v>4268.47</v>
      </c>
      <c r="D60" s="28">
        <v>113200</v>
      </c>
      <c r="E60" s="28">
        <v>7416.22</v>
      </c>
      <c r="F60" s="33">
        <f t="shared" si="0"/>
        <v>6.5514310954063612E-2</v>
      </c>
      <c r="G60" s="43">
        <f t="shared" si="1"/>
        <v>1.7374422216859904</v>
      </c>
    </row>
    <row r="61" spans="1:7" ht="27" customHeight="1" x14ac:dyDescent="0.25">
      <c r="A61" s="19" t="s">
        <v>82</v>
      </c>
      <c r="B61" s="21" t="s">
        <v>81</v>
      </c>
      <c r="C61" s="36">
        <v>4268.47</v>
      </c>
      <c r="D61" s="28">
        <v>113200</v>
      </c>
      <c r="E61" s="28">
        <v>7416.22</v>
      </c>
      <c r="F61" s="33">
        <f t="shared" si="0"/>
        <v>6.5514310954063612E-2</v>
      </c>
      <c r="G61" s="43">
        <f t="shared" si="1"/>
        <v>1.7374422216859904</v>
      </c>
    </row>
    <row r="62" spans="1:7" ht="31.5" customHeight="1" x14ac:dyDescent="0.25">
      <c r="A62" s="19" t="s">
        <v>84</v>
      </c>
      <c r="B62" s="21" t="s">
        <v>83</v>
      </c>
      <c r="C62" s="36">
        <v>221720.9</v>
      </c>
      <c r="D62" s="28"/>
      <c r="E62" s="28">
        <v>7438.61</v>
      </c>
      <c r="F62" s="33"/>
      <c r="G62" s="43">
        <f t="shared" si="1"/>
        <v>3.3549430838500115E-2</v>
      </c>
    </row>
    <row r="63" spans="1:7" ht="30.75" customHeight="1" x14ac:dyDescent="0.25">
      <c r="A63" s="19" t="s">
        <v>86</v>
      </c>
      <c r="B63" s="21" t="s">
        <v>85</v>
      </c>
      <c r="C63" s="36">
        <v>221720.9</v>
      </c>
      <c r="D63" s="28"/>
      <c r="E63" s="28">
        <v>7438.61</v>
      </c>
      <c r="F63" s="33"/>
      <c r="G63" s="43">
        <f t="shared" si="1"/>
        <v>3.3549430838500115E-2</v>
      </c>
    </row>
    <row r="64" spans="1:7" ht="30.75" customHeight="1" x14ac:dyDescent="0.25">
      <c r="A64" s="19" t="s">
        <v>88</v>
      </c>
      <c r="B64" s="21" t="s">
        <v>87</v>
      </c>
      <c r="C64" s="36">
        <v>221720.9</v>
      </c>
      <c r="D64" s="28"/>
      <c r="E64" s="28">
        <v>7438.61</v>
      </c>
      <c r="F64" s="33"/>
      <c r="G64" s="43">
        <f t="shared" si="1"/>
        <v>3.3549430838500115E-2</v>
      </c>
    </row>
    <row r="65" spans="1:7" ht="47.25" customHeight="1" x14ac:dyDescent="0.25">
      <c r="A65" s="19" t="s">
        <v>174</v>
      </c>
      <c r="B65" s="21" t="s">
        <v>89</v>
      </c>
      <c r="C65" s="36">
        <v>221720.9</v>
      </c>
      <c r="D65" s="28"/>
      <c r="E65" s="28">
        <v>7438.61</v>
      </c>
      <c r="F65" s="33"/>
      <c r="G65" s="43">
        <f t="shared" si="1"/>
        <v>3.3549430838500115E-2</v>
      </c>
    </row>
    <row r="66" spans="1:7" ht="15" customHeight="1" x14ac:dyDescent="0.25">
      <c r="A66" s="19" t="s">
        <v>91</v>
      </c>
      <c r="B66" s="21" t="s">
        <v>90</v>
      </c>
      <c r="C66" s="36">
        <v>94400</v>
      </c>
      <c r="D66" s="28">
        <v>378000</v>
      </c>
      <c r="E66" s="28">
        <v>96980</v>
      </c>
      <c r="F66" s="33">
        <f t="shared" si="0"/>
        <v>0.25656084656084654</v>
      </c>
      <c r="G66" s="43">
        <f t="shared" si="1"/>
        <v>1.0273305084745763</v>
      </c>
    </row>
    <row r="67" spans="1:7" ht="34.5" customHeight="1" x14ac:dyDescent="0.25">
      <c r="A67" s="19" t="s">
        <v>93</v>
      </c>
      <c r="B67" s="21" t="s">
        <v>92</v>
      </c>
      <c r="C67" s="36">
        <v>400</v>
      </c>
      <c r="D67" s="28">
        <v>1000</v>
      </c>
      <c r="E67" s="28">
        <v>250</v>
      </c>
      <c r="F67" s="33">
        <f t="shared" si="0"/>
        <v>0.25</v>
      </c>
      <c r="G67" s="43">
        <f t="shared" si="1"/>
        <v>0.625</v>
      </c>
    </row>
    <row r="68" spans="1:7" ht="78.75" customHeight="1" x14ac:dyDescent="0.25">
      <c r="A68" s="19" t="s">
        <v>95</v>
      </c>
      <c r="B68" s="21" t="s">
        <v>94</v>
      </c>
      <c r="C68" s="36">
        <v>250</v>
      </c>
      <c r="D68" s="28">
        <v>1000</v>
      </c>
      <c r="E68" s="28">
        <v>250</v>
      </c>
      <c r="F68" s="33">
        <f t="shared" si="0"/>
        <v>0.25</v>
      </c>
      <c r="G68" s="43">
        <f t="shared" si="1"/>
        <v>1</v>
      </c>
    </row>
    <row r="69" spans="1:7" ht="62.25" customHeight="1" x14ac:dyDescent="0.25">
      <c r="A69" s="19" t="s">
        <v>97</v>
      </c>
      <c r="B69" s="21" t="s">
        <v>96</v>
      </c>
      <c r="C69" s="36">
        <v>150</v>
      </c>
      <c r="D69" s="28"/>
      <c r="E69" s="28"/>
      <c r="F69" s="33" t="e">
        <f t="shared" si="0"/>
        <v>#DIV/0!</v>
      </c>
      <c r="G69" s="43">
        <f t="shared" si="1"/>
        <v>0</v>
      </c>
    </row>
    <row r="70" spans="1:7" ht="62.25" customHeight="1" x14ac:dyDescent="0.25">
      <c r="A70" s="19" t="s">
        <v>165</v>
      </c>
      <c r="B70" s="21" t="s">
        <v>166</v>
      </c>
      <c r="C70" s="36">
        <v>63000</v>
      </c>
      <c r="D70" s="28">
        <v>130000</v>
      </c>
      <c r="E70" s="28">
        <v>60000</v>
      </c>
      <c r="F70" s="33">
        <f t="shared" si="0"/>
        <v>0.46153846153846156</v>
      </c>
      <c r="G70" s="43">
        <f t="shared" si="1"/>
        <v>0.95238095238095233</v>
      </c>
    </row>
    <row r="71" spans="1:7" ht="62.25" customHeight="1" x14ac:dyDescent="0.25">
      <c r="A71" s="19" t="s">
        <v>175</v>
      </c>
      <c r="B71" s="21" t="s">
        <v>166</v>
      </c>
      <c r="C71" s="36">
        <v>63000</v>
      </c>
      <c r="D71" s="28">
        <v>50000</v>
      </c>
      <c r="E71" s="28">
        <v>60000</v>
      </c>
      <c r="F71" s="33">
        <f t="shared" si="0"/>
        <v>1.2</v>
      </c>
      <c r="G71" s="43">
        <f t="shared" si="1"/>
        <v>0.95238095238095233</v>
      </c>
    </row>
    <row r="72" spans="1:7" ht="60.75" customHeight="1" x14ac:dyDescent="0.25">
      <c r="A72" s="19" t="s">
        <v>176</v>
      </c>
      <c r="B72" s="21" t="s">
        <v>177</v>
      </c>
      <c r="C72" s="36"/>
      <c r="D72" s="28">
        <v>80000</v>
      </c>
      <c r="E72" s="28"/>
      <c r="F72" s="33">
        <f t="shared" si="0"/>
        <v>0</v>
      </c>
      <c r="G72" s="43"/>
    </row>
    <row r="73" spans="1:7" ht="108" hidden="1" customHeight="1" x14ac:dyDescent="0.25">
      <c r="A73" s="19" t="s">
        <v>99</v>
      </c>
      <c r="B73" s="21" t="s">
        <v>98</v>
      </c>
      <c r="C73" s="36"/>
      <c r="D73" s="28"/>
      <c r="E73" s="28"/>
      <c r="F73" s="33"/>
      <c r="G73" s="43"/>
    </row>
    <row r="74" spans="1:7" ht="27" hidden="1" customHeight="1" x14ac:dyDescent="0.25">
      <c r="A74" s="19" t="s">
        <v>101</v>
      </c>
      <c r="B74" s="21" t="s">
        <v>100</v>
      </c>
      <c r="C74" s="36"/>
      <c r="D74" s="28"/>
      <c r="E74" s="28"/>
      <c r="F74" s="33"/>
      <c r="G74" s="43"/>
    </row>
    <row r="75" spans="1:7" ht="60" customHeight="1" x14ac:dyDescent="0.25">
      <c r="A75" s="19" t="s">
        <v>103</v>
      </c>
      <c r="B75" s="21" t="s">
        <v>102</v>
      </c>
      <c r="C75" s="36"/>
      <c r="D75" s="28">
        <v>17000</v>
      </c>
      <c r="E75" s="28"/>
      <c r="F75" s="33">
        <f t="shared" si="0"/>
        <v>0</v>
      </c>
      <c r="G75" s="43"/>
    </row>
    <row r="76" spans="1:7" ht="59.25" hidden="1" customHeight="1" x14ac:dyDescent="0.25">
      <c r="A76" s="19" t="s">
        <v>105</v>
      </c>
      <c r="B76" s="21" t="s">
        <v>104</v>
      </c>
      <c r="C76" s="36"/>
      <c r="D76" s="28"/>
      <c r="E76" s="28"/>
      <c r="F76" s="33"/>
      <c r="G76" s="43"/>
    </row>
    <row r="77" spans="1:7" ht="59.25" customHeight="1" x14ac:dyDescent="0.25">
      <c r="A77" s="19" t="s">
        <v>236</v>
      </c>
      <c r="B77" s="21" t="s">
        <v>237</v>
      </c>
      <c r="C77" s="36"/>
      <c r="D77" s="28"/>
      <c r="E77" s="28">
        <v>2000</v>
      </c>
      <c r="F77" s="33"/>
      <c r="G77" s="43"/>
    </row>
    <row r="78" spans="1:7" ht="27" customHeight="1" x14ac:dyDescent="0.25">
      <c r="A78" s="19" t="s">
        <v>107</v>
      </c>
      <c r="B78" s="21" t="s">
        <v>106</v>
      </c>
      <c r="C78" s="36">
        <v>31000</v>
      </c>
      <c r="D78" s="28">
        <v>230000</v>
      </c>
      <c r="E78" s="28">
        <v>34730</v>
      </c>
      <c r="F78" s="33">
        <f t="shared" si="0"/>
        <v>0.151</v>
      </c>
      <c r="G78" s="43">
        <f t="shared" ref="G78:G133" si="2">E78/C78</f>
        <v>1.1203225806451613</v>
      </c>
    </row>
    <row r="79" spans="1:7" ht="45.75" customHeight="1" x14ac:dyDescent="0.25">
      <c r="A79" s="19" t="s">
        <v>109</v>
      </c>
      <c r="B79" s="21" t="s">
        <v>108</v>
      </c>
      <c r="C79" s="36">
        <v>31000</v>
      </c>
      <c r="D79" s="28">
        <v>230000</v>
      </c>
      <c r="E79" s="28">
        <v>34730</v>
      </c>
      <c r="F79" s="33">
        <f t="shared" si="0"/>
        <v>0.151</v>
      </c>
      <c r="G79" s="43">
        <f t="shared" si="2"/>
        <v>1.1203225806451613</v>
      </c>
    </row>
    <row r="80" spans="1:7" ht="15" hidden="1" customHeight="1" x14ac:dyDescent="0.25">
      <c r="A80" s="19" t="s">
        <v>111</v>
      </c>
      <c r="B80" s="21" t="s">
        <v>110</v>
      </c>
      <c r="C80" s="36"/>
      <c r="D80" s="28"/>
      <c r="E80" s="28"/>
      <c r="F80" s="33" t="e">
        <f t="shared" si="0"/>
        <v>#DIV/0!</v>
      </c>
      <c r="G80" s="43" t="e">
        <f t="shared" si="2"/>
        <v>#DIV/0!</v>
      </c>
    </row>
    <row r="81" spans="1:7" ht="15" hidden="1" customHeight="1" x14ac:dyDescent="0.25">
      <c r="A81" s="19" t="s">
        <v>113</v>
      </c>
      <c r="B81" s="21" t="s">
        <v>112</v>
      </c>
      <c r="C81" s="36"/>
      <c r="D81" s="28"/>
      <c r="E81" s="28"/>
      <c r="F81" s="33" t="e">
        <f t="shared" si="0"/>
        <v>#DIV/0!</v>
      </c>
      <c r="G81" s="43" t="e">
        <f t="shared" si="2"/>
        <v>#DIV/0!</v>
      </c>
    </row>
    <row r="82" spans="1:7" ht="27" hidden="1" customHeight="1" x14ac:dyDescent="0.25">
      <c r="A82" s="19" t="s">
        <v>115</v>
      </c>
      <c r="B82" s="21" t="s">
        <v>114</v>
      </c>
      <c r="C82" s="36"/>
      <c r="D82" s="28"/>
      <c r="E82" s="28"/>
      <c r="F82" s="33" t="e">
        <f t="shared" si="0"/>
        <v>#DIV/0!</v>
      </c>
      <c r="G82" s="43" t="e">
        <f t="shared" si="2"/>
        <v>#DIV/0!</v>
      </c>
    </row>
    <row r="83" spans="1:7" ht="15" customHeight="1" x14ac:dyDescent="0.25">
      <c r="A83" s="19" t="s">
        <v>117</v>
      </c>
      <c r="B83" s="21" t="s">
        <v>116</v>
      </c>
      <c r="C83" s="36">
        <v>17394356.629999999</v>
      </c>
      <c r="D83" s="28">
        <v>114583904.73999999</v>
      </c>
      <c r="E83" s="28">
        <v>21867898.050000001</v>
      </c>
      <c r="F83" s="33">
        <f t="shared" ref="F83:F133" si="3">E83/D83</f>
        <v>0.19084615853875816</v>
      </c>
      <c r="G83" s="43">
        <f t="shared" si="2"/>
        <v>1.2571834943457751</v>
      </c>
    </row>
    <row r="84" spans="1:7" ht="31.5" customHeight="1" x14ac:dyDescent="0.25">
      <c r="A84" s="19" t="s">
        <v>119</v>
      </c>
      <c r="B84" s="21" t="s">
        <v>118</v>
      </c>
      <c r="C84" s="36">
        <v>17394356.629999999</v>
      </c>
      <c r="D84" s="28">
        <v>114583904.73999999</v>
      </c>
      <c r="E84" s="28">
        <v>21867898.050000001</v>
      </c>
      <c r="F84" s="33">
        <f t="shared" si="3"/>
        <v>0.19084615853875816</v>
      </c>
      <c r="G84" s="43">
        <f t="shared" si="2"/>
        <v>1.2571834943457751</v>
      </c>
    </row>
    <row r="85" spans="1:7" ht="27" customHeight="1" x14ac:dyDescent="0.25">
      <c r="A85" s="19" t="s">
        <v>162</v>
      </c>
      <c r="B85" s="21" t="s">
        <v>120</v>
      </c>
      <c r="C85" s="36">
        <v>4084250</v>
      </c>
      <c r="D85" s="28">
        <v>34880600</v>
      </c>
      <c r="E85" s="28">
        <v>8720149</v>
      </c>
      <c r="F85" s="33">
        <f t="shared" si="3"/>
        <v>0.2499999713307684</v>
      </c>
      <c r="G85" s="43">
        <f t="shared" si="2"/>
        <v>2.135067393034217</v>
      </c>
    </row>
    <row r="86" spans="1:7" ht="15" customHeight="1" x14ac:dyDescent="0.25">
      <c r="A86" s="19" t="s">
        <v>206</v>
      </c>
      <c r="B86" s="21" t="s">
        <v>121</v>
      </c>
      <c r="C86" s="36">
        <v>2104250</v>
      </c>
      <c r="D86" s="28">
        <v>20386000</v>
      </c>
      <c r="E86" s="28">
        <v>5096500</v>
      </c>
      <c r="F86" s="33">
        <f t="shared" si="3"/>
        <v>0.25</v>
      </c>
      <c r="G86" s="43">
        <f t="shared" si="2"/>
        <v>2.4220030889865747</v>
      </c>
    </row>
    <row r="87" spans="1:7" ht="27" customHeight="1" x14ac:dyDescent="0.25">
      <c r="A87" s="19" t="s">
        <v>205</v>
      </c>
      <c r="B87" s="21" t="s">
        <v>122</v>
      </c>
      <c r="C87" s="36">
        <v>2104250</v>
      </c>
      <c r="D87" s="28">
        <v>20386000</v>
      </c>
      <c r="E87" s="28">
        <v>5096500</v>
      </c>
      <c r="F87" s="33">
        <f t="shared" si="3"/>
        <v>0.25</v>
      </c>
      <c r="G87" s="43">
        <f t="shared" si="2"/>
        <v>2.4220030889865747</v>
      </c>
    </row>
    <row r="88" spans="1:7" ht="27" customHeight="1" x14ac:dyDescent="0.25">
      <c r="A88" s="19" t="s">
        <v>204</v>
      </c>
      <c r="B88" s="21" t="s">
        <v>123</v>
      </c>
      <c r="C88" s="36">
        <v>1980000</v>
      </c>
      <c r="D88" s="28">
        <v>14494600</v>
      </c>
      <c r="E88" s="28">
        <v>3623649</v>
      </c>
      <c r="F88" s="33">
        <f t="shared" si="3"/>
        <v>0.24999993100878948</v>
      </c>
      <c r="G88" s="43">
        <f t="shared" si="2"/>
        <v>1.8301257575757577</v>
      </c>
    </row>
    <row r="89" spans="1:7" ht="26.25" customHeight="1" x14ac:dyDescent="0.25">
      <c r="A89" s="19" t="s">
        <v>203</v>
      </c>
      <c r="B89" s="21" t="s">
        <v>124</v>
      </c>
      <c r="C89" s="36">
        <v>1980000</v>
      </c>
      <c r="D89" s="28">
        <v>14494600</v>
      </c>
      <c r="E89" s="28">
        <v>3623649</v>
      </c>
      <c r="F89" s="33">
        <f t="shared" si="3"/>
        <v>0.24999993100878948</v>
      </c>
      <c r="G89" s="43">
        <f t="shared" si="2"/>
        <v>1.8301257575757577</v>
      </c>
    </row>
    <row r="90" spans="1:7" ht="27" hidden="1" customHeight="1" x14ac:dyDescent="0.25">
      <c r="A90" s="19" t="s">
        <v>202</v>
      </c>
      <c r="B90" s="23" t="s">
        <v>167</v>
      </c>
      <c r="C90" s="37"/>
      <c r="D90" s="28"/>
      <c r="E90" s="28"/>
      <c r="F90" s="33" t="e">
        <f t="shared" si="3"/>
        <v>#DIV/0!</v>
      </c>
      <c r="G90" s="43" t="e">
        <f t="shared" si="2"/>
        <v>#DIV/0!</v>
      </c>
    </row>
    <row r="91" spans="1:7" ht="27" hidden="1" customHeight="1" x14ac:dyDescent="0.25">
      <c r="A91" s="19" t="s">
        <v>201</v>
      </c>
      <c r="B91" s="23" t="s">
        <v>172</v>
      </c>
      <c r="C91" s="37"/>
      <c r="D91" s="28"/>
      <c r="E91" s="28"/>
      <c r="F91" s="33" t="e">
        <f t="shared" si="3"/>
        <v>#DIV/0!</v>
      </c>
      <c r="G91" s="43" t="e">
        <f t="shared" si="2"/>
        <v>#DIV/0!</v>
      </c>
    </row>
    <row r="92" spans="1:7" ht="31.5" customHeight="1" x14ac:dyDescent="0.25">
      <c r="A92" s="19" t="s">
        <v>200</v>
      </c>
      <c r="B92" s="23" t="s">
        <v>125</v>
      </c>
      <c r="C92" s="37"/>
      <c r="D92" s="28">
        <v>5899617</v>
      </c>
      <c r="E92" s="28">
        <v>3000</v>
      </c>
      <c r="F92" s="33">
        <f t="shared" si="3"/>
        <v>5.0850758617042432E-4</v>
      </c>
      <c r="G92" s="43"/>
    </row>
    <row r="93" spans="1:7" ht="0.75" customHeight="1" x14ac:dyDescent="0.25">
      <c r="A93" s="26" t="s">
        <v>199</v>
      </c>
      <c r="B93" s="24" t="s">
        <v>159</v>
      </c>
      <c r="C93" s="38"/>
      <c r="D93" s="28"/>
      <c r="E93" s="28"/>
      <c r="F93" s="33" t="e">
        <f t="shared" si="3"/>
        <v>#DIV/0!</v>
      </c>
      <c r="G93" s="43"/>
    </row>
    <row r="94" spans="1:7" ht="33.75" hidden="1" customHeight="1" x14ac:dyDescent="0.25">
      <c r="A94" s="26" t="s">
        <v>198</v>
      </c>
      <c r="B94" s="24" t="s">
        <v>160</v>
      </c>
      <c r="C94" s="38"/>
      <c r="D94" s="28"/>
      <c r="E94" s="28"/>
      <c r="F94" s="33" t="e">
        <f t="shared" si="3"/>
        <v>#DIV/0!</v>
      </c>
      <c r="G94" s="43"/>
    </row>
    <row r="95" spans="1:7" ht="92.25" customHeight="1" x14ac:dyDescent="0.25">
      <c r="A95" s="19" t="s">
        <v>197</v>
      </c>
      <c r="B95" s="21" t="s">
        <v>151</v>
      </c>
      <c r="C95" s="36"/>
      <c r="D95" s="28">
        <v>2744140</v>
      </c>
      <c r="E95" s="28"/>
      <c r="F95" s="33">
        <f t="shared" si="3"/>
        <v>0</v>
      </c>
      <c r="G95" s="43"/>
    </row>
    <row r="96" spans="1:7" ht="93.75" customHeight="1" x14ac:dyDescent="0.25">
      <c r="A96" s="19" t="s">
        <v>196</v>
      </c>
      <c r="B96" s="21" t="s">
        <v>126</v>
      </c>
      <c r="C96" s="36"/>
      <c r="D96" s="28">
        <v>2744140</v>
      </c>
      <c r="E96" s="28"/>
      <c r="F96" s="33">
        <f t="shared" si="3"/>
        <v>0</v>
      </c>
      <c r="G96" s="43"/>
    </row>
    <row r="97" spans="1:7" ht="93.75" customHeight="1" x14ac:dyDescent="0.25">
      <c r="A97" s="19" t="s">
        <v>195</v>
      </c>
      <c r="B97" s="21" t="s">
        <v>180</v>
      </c>
      <c r="C97" s="36"/>
      <c r="D97" s="28">
        <v>2000000</v>
      </c>
      <c r="E97" s="28"/>
      <c r="F97" s="33">
        <f t="shared" si="3"/>
        <v>0</v>
      </c>
      <c r="G97" s="43"/>
    </row>
    <row r="98" spans="1:7" ht="93.75" customHeight="1" x14ac:dyDescent="0.25">
      <c r="A98" s="19" t="s">
        <v>190</v>
      </c>
      <c r="B98" s="21" t="s">
        <v>181</v>
      </c>
      <c r="C98" s="36"/>
      <c r="D98" s="28">
        <v>2000000</v>
      </c>
      <c r="E98" s="28"/>
      <c r="F98" s="33">
        <f t="shared" si="3"/>
        <v>0</v>
      </c>
      <c r="G98" s="43"/>
    </row>
    <row r="99" spans="1:7" ht="93.75" customHeight="1" x14ac:dyDescent="0.25">
      <c r="A99" s="19" t="s">
        <v>189</v>
      </c>
      <c r="B99" s="21" t="s">
        <v>229</v>
      </c>
      <c r="C99" s="36"/>
      <c r="D99" s="28">
        <v>900000</v>
      </c>
      <c r="E99" s="28">
        <v>3000</v>
      </c>
      <c r="F99" s="33">
        <f t="shared" si="3"/>
        <v>3.3333333333333335E-3</v>
      </c>
      <c r="G99" s="43"/>
    </row>
    <row r="100" spans="1:7" ht="93.75" customHeight="1" x14ac:dyDescent="0.25">
      <c r="A100" s="19" t="s">
        <v>228</v>
      </c>
      <c r="B100" s="21" t="s">
        <v>230</v>
      </c>
      <c r="C100" s="36"/>
      <c r="D100" s="28">
        <v>900000</v>
      </c>
      <c r="E100" s="28">
        <v>3000</v>
      </c>
      <c r="F100" s="33">
        <f t="shared" si="3"/>
        <v>3.3333333333333335E-3</v>
      </c>
      <c r="G100" s="43"/>
    </row>
    <row r="101" spans="1:7" ht="93.75" customHeight="1" x14ac:dyDescent="0.25">
      <c r="A101" s="19" t="s">
        <v>207</v>
      </c>
      <c r="B101" s="21" t="s">
        <v>231</v>
      </c>
      <c r="C101" s="36"/>
      <c r="D101" s="28">
        <v>68277</v>
      </c>
      <c r="E101" s="28"/>
      <c r="F101" s="33">
        <f t="shared" si="3"/>
        <v>0</v>
      </c>
      <c r="G101" s="43"/>
    </row>
    <row r="102" spans="1:7" ht="93.75" customHeight="1" x14ac:dyDescent="0.25">
      <c r="A102" s="19" t="s">
        <v>208</v>
      </c>
      <c r="B102" s="21" t="s">
        <v>232</v>
      </c>
      <c r="C102" s="36"/>
      <c r="D102" s="28">
        <v>68277</v>
      </c>
      <c r="E102" s="28"/>
      <c r="F102" s="33">
        <f t="shared" si="3"/>
        <v>0</v>
      </c>
      <c r="G102" s="43"/>
    </row>
    <row r="103" spans="1:7" ht="0.75" customHeight="1" x14ac:dyDescent="0.25">
      <c r="A103" s="19" t="s">
        <v>191</v>
      </c>
      <c r="B103" s="21" t="s">
        <v>178</v>
      </c>
      <c r="C103" s="36"/>
      <c r="D103" s="28"/>
      <c r="E103" s="28"/>
      <c r="F103" s="33" t="e">
        <f t="shared" si="3"/>
        <v>#DIV/0!</v>
      </c>
      <c r="G103" s="43"/>
    </row>
    <row r="104" spans="1:7" ht="93.75" hidden="1" customHeight="1" x14ac:dyDescent="0.25">
      <c r="A104" s="19" t="s">
        <v>192</v>
      </c>
      <c r="B104" s="21" t="s">
        <v>179</v>
      </c>
      <c r="C104" s="36"/>
      <c r="D104" s="28"/>
      <c r="E104" s="28"/>
      <c r="F104" s="33" t="e">
        <f t="shared" si="3"/>
        <v>#DIV/0!</v>
      </c>
      <c r="G104" s="43"/>
    </row>
    <row r="105" spans="1:7" ht="47.25" hidden="1" x14ac:dyDescent="0.25">
      <c r="A105" s="19" t="s">
        <v>193</v>
      </c>
      <c r="B105" s="21" t="s">
        <v>161</v>
      </c>
      <c r="C105" s="36"/>
      <c r="D105" s="28"/>
      <c r="E105" s="28"/>
      <c r="F105" s="33" t="e">
        <f t="shared" si="3"/>
        <v>#DIV/0!</v>
      </c>
      <c r="G105" s="43"/>
    </row>
    <row r="106" spans="1:7" ht="46.5" hidden="1" customHeight="1" x14ac:dyDescent="0.25">
      <c r="A106" s="19" t="s">
        <v>194</v>
      </c>
      <c r="B106" s="21" t="s">
        <v>161</v>
      </c>
      <c r="C106" s="36"/>
      <c r="D106" s="28"/>
      <c r="E106" s="28"/>
      <c r="F106" s="33" t="e">
        <f t="shared" si="3"/>
        <v>#DIV/0!</v>
      </c>
      <c r="G106" s="43"/>
    </row>
    <row r="107" spans="1:7" ht="46.5" hidden="1" customHeight="1" x14ac:dyDescent="0.25">
      <c r="A107" s="19" t="s">
        <v>207</v>
      </c>
      <c r="B107" s="21" t="s">
        <v>168</v>
      </c>
      <c r="C107" s="36"/>
      <c r="D107" s="28"/>
      <c r="E107" s="28"/>
      <c r="F107" s="33" t="e">
        <f t="shared" si="3"/>
        <v>#DIV/0!</v>
      </c>
      <c r="G107" s="43"/>
    </row>
    <row r="108" spans="1:7" ht="46.5" hidden="1" customHeight="1" x14ac:dyDescent="0.25">
      <c r="A108" s="19" t="s">
        <v>208</v>
      </c>
      <c r="B108" s="21" t="s">
        <v>182</v>
      </c>
      <c r="C108" s="36"/>
      <c r="D108" s="28"/>
      <c r="E108" s="28"/>
      <c r="F108" s="33" t="e">
        <f t="shared" si="3"/>
        <v>#DIV/0!</v>
      </c>
      <c r="G108" s="43"/>
    </row>
    <row r="109" spans="1:7" ht="15" customHeight="1" x14ac:dyDescent="0.25">
      <c r="A109" s="19" t="s">
        <v>209</v>
      </c>
      <c r="B109" s="21" t="s">
        <v>127</v>
      </c>
      <c r="C109" s="36"/>
      <c r="D109" s="28">
        <v>187200</v>
      </c>
      <c r="E109" s="28"/>
      <c r="F109" s="33">
        <f t="shared" si="3"/>
        <v>0</v>
      </c>
      <c r="G109" s="43"/>
    </row>
    <row r="110" spans="1:7" ht="15" customHeight="1" x14ac:dyDescent="0.25">
      <c r="A110" s="19" t="s">
        <v>210</v>
      </c>
      <c r="B110" s="21" t="s">
        <v>128</v>
      </c>
      <c r="C110" s="36"/>
      <c r="D110" s="28">
        <v>187200</v>
      </c>
      <c r="E110" s="28"/>
      <c r="F110" s="33">
        <f t="shared" si="3"/>
        <v>0</v>
      </c>
      <c r="G110" s="43"/>
    </row>
    <row r="111" spans="1:7" ht="34.5" customHeight="1" x14ac:dyDescent="0.25">
      <c r="A111" s="19" t="s">
        <v>211</v>
      </c>
      <c r="B111" s="21" t="s">
        <v>129</v>
      </c>
      <c r="C111" s="36">
        <v>12364775.380000001</v>
      </c>
      <c r="D111" s="28">
        <v>71634224.739999995</v>
      </c>
      <c r="E111" s="28">
        <v>12541812.060000001</v>
      </c>
      <c r="F111" s="33">
        <f t="shared" si="3"/>
        <v>0.17508128419789751</v>
      </c>
      <c r="G111" s="43">
        <f t="shared" si="2"/>
        <v>1.0143178241867907</v>
      </c>
    </row>
    <row r="112" spans="1:7" ht="45" customHeight="1" x14ac:dyDescent="0.25">
      <c r="A112" s="19" t="s">
        <v>212</v>
      </c>
      <c r="B112" s="21" t="s">
        <v>134</v>
      </c>
      <c r="C112" s="36">
        <v>12234664.130000001</v>
      </c>
      <c r="D112" s="28">
        <v>66840988.549999997</v>
      </c>
      <c r="E112" s="28">
        <v>12419578.51</v>
      </c>
      <c r="F112" s="33">
        <f t="shared" si="3"/>
        <v>0.18580782210768187</v>
      </c>
      <c r="G112" s="43">
        <f t="shared" si="2"/>
        <v>1.0151139727282403</v>
      </c>
    </row>
    <row r="113" spans="1:7" ht="45" customHeight="1" x14ac:dyDescent="0.25">
      <c r="A113" s="19" t="s">
        <v>213</v>
      </c>
      <c r="B113" s="21" t="s">
        <v>135</v>
      </c>
      <c r="C113" s="36">
        <v>12234664.130000001</v>
      </c>
      <c r="D113" s="28">
        <v>66840988.549999997</v>
      </c>
      <c r="E113" s="28">
        <v>12419578.51</v>
      </c>
      <c r="F113" s="33">
        <f t="shared" si="3"/>
        <v>0.18580782210768187</v>
      </c>
      <c r="G113" s="43">
        <f t="shared" si="2"/>
        <v>1.0151139727282403</v>
      </c>
    </row>
    <row r="114" spans="1:7" ht="78" customHeight="1" x14ac:dyDescent="0.25">
      <c r="A114" s="19" t="s">
        <v>214</v>
      </c>
      <c r="B114" s="21" t="s">
        <v>136</v>
      </c>
      <c r="C114" s="36">
        <v>58112.5</v>
      </c>
      <c r="D114" s="28">
        <v>364560</v>
      </c>
      <c r="E114" s="28">
        <v>33015.300000000003</v>
      </c>
      <c r="F114" s="33">
        <f t="shared" si="3"/>
        <v>9.0562047399605008E-2</v>
      </c>
      <c r="G114" s="43">
        <f t="shared" si="2"/>
        <v>0.56812733921273395</v>
      </c>
    </row>
    <row r="115" spans="1:7" ht="76.5" customHeight="1" x14ac:dyDescent="0.25">
      <c r="A115" s="19" t="s">
        <v>215</v>
      </c>
      <c r="B115" s="21" t="s">
        <v>137</v>
      </c>
      <c r="C115" s="36">
        <v>58112.5</v>
      </c>
      <c r="D115" s="28">
        <v>364560</v>
      </c>
      <c r="E115" s="28">
        <v>33015.300000000003</v>
      </c>
      <c r="F115" s="33">
        <f t="shared" si="3"/>
        <v>9.0562047399605008E-2</v>
      </c>
      <c r="G115" s="43">
        <f t="shared" si="2"/>
        <v>0.56812733921273395</v>
      </c>
    </row>
    <row r="116" spans="1:7" ht="73.5" customHeight="1" x14ac:dyDescent="0.25">
      <c r="A116" s="19" t="s">
        <v>216</v>
      </c>
      <c r="B116" s="21" t="s">
        <v>138</v>
      </c>
      <c r="C116" s="36"/>
      <c r="D116" s="28">
        <v>4014384</v>
      </c>
      <c r="E116" s="28"/>
      <c r="F116" s="33">
        <f t="shared" si="3"/>
        <v>0</v>
      </c>
      <c r="G116" s="43"/>
    </row>
    <row r="117" spans="1:7" ht="75" customHeight="1" x14ac:dyDescent="0.25">
      <c r="A117" s="19" t="s">
        <v>217</v>
      </c>
      <c r="B117" s="21" t="s">
        <v>139</v>
      </c>
      <c r="C117" s="36"/>
      <c r="D117" s="28">
        <v>4014384</v>
      </c>
      <c r="E117" s="28"/>
      <c r="F117" s="33">
        <f t="shared" si="3"/>
        <v>0</v>
      </c>
      <c r="G117" s="43"/>
    </row>
    <row r="118" spans="1:7" ht="46.5" customHeight="1" x14ac:dyDescent="0.25">
      <c r="A118" s="19" t="s">
        <v>218</v>
      </c>
      <c r="B118" s="21" t="s">
        <v>130</v>
      </c>
      <c r="C118" s="36">
        <v>71998.75</v>
      </c>
      <c r="D118" s="28">
        <v>356873</v>
      </c>
      <c r="E118" s="28">
        <v>89218.25</v>
      </c>
      <c r="F118" s="33">
        <f t="shared" si="3"/>
        <v>0.25</v>
      </c>
      <c r="G118" s="43">
        <f t="shared" si="2"/>
        <v>1.2391638743728191</v>
      </c>
    </row>
    <row r="119" spans="1:7" ht="49.5" customHeight="1" x14ac:dyDescent="0.25">
      <c r="A119" s="19" t="s">
        <v>219</v>
      </c>
      <c r="B119" s="21" t="s">
        <v>131</v>
      </c>
      <c r="C119" s="36">
        <v>71998.75</v>
      </c>
      <c r="D119" s="28">
        <v>356873</v>
      </c>
      <c r="E119" s="28">
        <v>89218.25</v>
      </c>
      <c r="F119" s="33">
        <f t="shared" si="3"/>
        <v>0.25</v>
      </c>
      <c r="G119" s="43">
        <f t="shared" si="2"/>
        <v>1.2391638743728191</v>
      </c>
    </row>
    <row r="120" spans="1:7" ht="63.75" customHeight="1" x14ac:dyDescent="0.25">
      <c r="A120" s="19" t="s">
        <v>233</v>
      </c>
      <c r="B120" s="21" t="s">
        <v>234</v>
      </c>
      <c r="C120" s="36"/>
      <c r="D120" s="28">
        <v>4980</v>
      </c>
      <c r="E120" s="28"/>
      <c r="F120" s="33">
        <f t="shared" si="3"/>
        <v>0</v>
      </c>
      <c r="G120" s="43"/>
    </row>
    <row r="121" spans="1:7" ht="72" customHeight="1" x14ac:dyDescent="0.25">
      <c r="A121" s="19" t="s">
        <v>233</v>
      </c>
      <c r="B121" s="21" t="s">
        <v>235</v>
      </c>
      <c r="C121" s="36"/>
      <c r="D121" s="28">
        <v>4980</v>
      </c>
      <c r="E121" s="28"/>
      <c r="F121" s="33">
        <f t="shared" si="3"/>
        <v>0</v>
      </c>
      <c r="G121" s="43"/>
    </row>
    <row r="122" spans="1:7" ht="51.75" customHeight="1" x14ac:dyDescent="0.25">
      <c r="A122" s="19" t="s">
        <v>220</v>
      </c>
      <c r="B122" s="21" t="s">
        <v>132</v>
      </c>
      <c r="C122" s="36"/>
      <c r="D122" s="28">
        <v>52439.19</v>
      </c>
      <c r="E122" s="28"/>
      <c r="F122" s="33">
        <f t="shared" si="3"/>
        <v>0</v>
      </c>
      <c r="G122" s="43"/>
    </row>
    <row r="123" spans="1:7" ht="65.25" customHeight="1" x14ac:dyDescent="0.25">
      <c r="A123" s="19" t="s">
        <v>221</v>
      </c>
      <c r="B123" s="21" t="s">
        <v>133</v>
      </c>
      <c r="C123" s="36"/>
      <c r="D123" s="28">
        <v>52439.19</v>
      </c>
      <c r="E123" s="28"/>
      <c r="F123" s="33">
        <f t="shared" si="3"/>
        <v>0</v>
      </c>
      <c r="G123" s="43"/>
    </row>
    <row r="124" spans="1:7" ht="15" customHeight="1" x14ac:dyDescent="0.25">
      <c r="A124" s="19" t="s">
        <v>222</v>
      </c>
      <c r="B124" s="21" t="s">
        <v>140</v>
      </c>
      <c r="C124" s="36">
        <v>945332.25</v>
      </c>
      <c r="D124" s="28">
        <f>D125+D127</f>
        <v>2168463</v>
      </c>
      <c r="E124" s="28">
        <v>602936.99</v>
      </c>
      <c r="F124" s="33">
        <f t="shared" si="3"/>
        <v>0.27804808751636528</v>
      </c>
      <c r="G124" s="43">
        <f t="shared" si="2"/>
        <v>0.63780431694782447</v>
      </c>
    </row>
    <row r="125" spans="1:7" ht="62.25" customHeight="1" x14ac:dyDescent="0.25">
      <c r="A125" s="19" t="s">
        <v>223</v>
      </c>
      <c r="B125" s="21" t="s">
        <v>141</v>
      </c>
      <c r="C125" s="36">
        <v>905332</v>
      </c>
      <c r="D125" s="28">
        <v>1971200</v>
      </c>
      <c r="E125" s="28">
        <v>553371.24</v>
      </c>
      <c r="F125" s="33">
        <f t="shared" si="3"/>
        <v>0.28072810470779219</v>
      </c>
      <c r="G125" s="43">
        <f t="shared" si="2"/>
        <v>0.61123570137805794</v>
      </c>
    </row>
    <row r="126" spans="1:7" ht="75" customHeight="1" x14ac:dyDescent="0.25">
      <c r="A126" s="27" t="s">
        <v>224</v>
      </c>
      <c r="B126" s="21" t="s">
        <v>142</v>
      </c>
      <c r="C126" s="36">
        <v>905332</v>
      </c>
      <c r="D126" s="28">
        <v>1971200</v>
      </c>
      <c r="E126" s="28">
        <v>553371.24</v>
      </c>
      <c r="F126" s="33">
        <f t="shared" si="3"/>
        <v>0.28072810470779219</v>
      </c>
      <c r="G126" s="43">
        <f t="shared" si="2"/>
        <v>0.61123570137805794</v>
      </c>
    </row>
    <row r="127" spans="1:7" ht="31.5" customHeight="1" x14ac:dyDescent="0.25">
      <c r="A127" s="25" t="s">
        <v>225</v>
      </c>
      <c r="B127" s="21" t="s">
        <v>143</v>
      </c>
      <c r="C127" s="36">
        <v>39999.25</v>
      </c>
      <c r="D127" s="28">
        <v>197263</v>
      </c>
      <c r="E127" s="28">
        <v>49565.75</v>
      </c>
      <c r="F127" s="33">
        <f t="shared" si="3"/>
        <v>0.25126734359712666</v>
      </c>
      <c r="G127" s="43">
        <f t="shared" si="2"/>
        <v>1.2391669843809572</v>
      </c>
    </row>
    <row r="128" spans="1:7" ht="30.75" customHeight="1" x14ac:dyDescent="0.25">
      <c r="A128" s="25" t="s">
        <v>226</v>
      </c>
      <c r="B128" s="21" t="s">
        <v>144</v>
      </c>
      <c r="C128" s="36">
        <v>39999.25</v>
      </c>
      <c r="D128" s="28">
        <v>198263</v>
      </c>
      <c r="E128" s="28">
        <v>46565.55</v>
      </c>
      <c r="F128" s="33">
        <f t="shared" si="3"/>
        <v>0.23486757488790144</v>
      </c>
      <c r="G128" s="43">
        <f t="shared" si="2"/>
        <v>1.1641605780108377</v>
      </c>
    </row>
    <row r="129" spans="1:7" ht="45.75" hidden="1" customHeight="1" x14ac:dyDescent="0.25">
      <c r="A129" s="19" t="s">
        <v>146</v>
      </c>
      <c r="B129" s="21" t="s">
        <v>145</v>
      </c>
      <c r="C129" s="21"/>
      <c r="D129" s="28"/>
      <c r="E129" s="28"/>
      <c r="F129" s="33" t="e">
        <f t="shared" si="3"/>
        <v>#DIV/0!</v>
      </c>
      <c r="G129" s="43" t="e">
        <f t="shared" si="2"/>
        <v>#DIV/0!</v>
      </c>
    </row>
    <row r="130" spans="1:7" ht="45.75" hidden="1" customHeight="1" x14ac:dyDescent="0.25">
      <c r="A130" s="19" t="s">
        <v>163</v>
      </c>
      <c r="B130" s="21" t="s">
        <v>147</v>
      </c>
      <c r="C130" s="21"/>
      <c r="D130" s="28"/>
      <c r="E130" s="28"/>
      <c r="F130" s="33" t="e">
        <f t="shared" si="3"/>
        <v>#DIV/0!</v>
      </c>
      <c r="G130" s="43" t="e">
        <f t="shared" si="2"/>
        <v>#DIV/0!</v>
      </c>
    </row>
    <row r="131" spans="1:7" ht="45" hidden="1" customHeight="1" x14ac:dyDescent="0.25">
      <c r="A131" s="19" t="s">
        <v>227</v>
      </c>
      <c r="B131" s="21" t="s">
        <v>147</v>
      </c>
      <c r="C131" s="21"/>
      <c r="D131" s="28"/>
      <c r="E131" s="28"/>
      <c r="F131" s="33" t="e">
        <f t="shared" si="3"/>
        <v>#DIV/0!</v>
      </c>
      <c r="G131" s="43" t="e">
        <f t="shared" si="2"/>
        <v>#DIV/0!</v>
      </c>
    </row>
    <row r="132" spans="1:7" ht="15.75" hidden="1" customHeight="1" x14ac:dyDescent="0.25">
      <c r="A132" s="20"/>
      <c r="B132" s="22"/>
      <c r="C132" s="22"/>
      <c r="D132" s="29"/>
      <c r="E132" s="29"/>
      <c r="F132" s="33" t="e">
        <f t="shared" si="3"/>
        <v>#DIV/0!</v>
      </c>
      <c r="G132" s="43" t="e">
        <f t="shared" si="2"/>
        <v>#DIV/0!</v>
      </c>
    </row>
    <row r="133" spans="1:7" ht="15.75" x14ac:dyDescent="0.25">
      <c r="A133" s="40" t="s">
        <v>152</v>
      </c>
      <c r="B133" s="40"/>
      <c r="C133" s="41">
        <v>25982878.690000001</v>
      </c>
      <c r="D133" s="28">
        <v>152737919.74000001</v>
      </c>
      <c r="E133" s="28">
        <v>32242731.18</v>
      </c>
      <c r="F133" s="33">
        <f t="shared" si="3"/>
        <v>0.21109840460630591</v>
      </c>
      <c r="G133" s="43">
        <f t="shared" si="2"/>
        <v>1.2409222074538346</v>
      </c>
    </row>
    <row r="134" spans="1:7" ht="15.75" x14ac:dyDescent="0.25">
      <c r="A134" s="15"/>
      <c r="B134" s="15"/>
      <c r="C134" s="15"/>
      <c r="D134" s="15"/>
      <c r="E134" s="15"/>
      <c r="F134" s="15"/>
      <c r="G134" s="42"/>
    </row>
    <row r="135" spans="1:7" ht="15.75" x14ac:dyDescent="0.25">
      <c r="A135" s="15"/>
      <c r="B135" s="15"/>
      <c r="C135" s="15"/>
      <c r="D135" s="15"/>
      <c r="E135" s="15"/>
      <c r="F135" s="15"/>
    </row>
  </sheetData>
  <mergeCells count="12">
    <mergeCell ref="G9:G10"/>
    <mergeCell ref="B9:B10"/>
    <mergeCell ref="A9:A10"/>
    <mergeCell ref="F9:F10"/>
    <mergeCell ref="E9:E10"/>
    <mergeCell ref="D9:D10"/>
    <mergeCell ref="C9:C10"/>
    <mergeCell ref="D1:F1"/>
    <mergeCell ref="D3:F3"/>
    <mergeCell ref="D4:F4"/>
    <mergeCell ref="A7:F7"/>
    <mergeCell ref="A1:B1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user</cp:lastModifiedBy>
  <cp:lastPrinted>2019-04-09T09:42:27Z</cp:lastPrinted>
  <dcterms:created xsi:type="dcterms:W3CDTF">2016-07-05T13:04:41Z</dcterms:created>
  <dcterms:modified xsi:type="dcterms:W3CDTF">2019-05-17T09:02:49Z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