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G265" i="1"/>
  <c r="F265" i="1"/>
  <c r="E265" i="1"/>
  <c r="E158" i="1"/>
  <c r="G260" i="1" l="1"/>
  <c r="F260" i="1"/>
  <c r="E260" i="1"/>
  <c r="E143" i="1"/>
  <c r="F177" i="1" l="1"/>
  <c r="G177" i="1"/>
  <c r="E177" i="1"/>
  <c r="G227" i="1" l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8" i="1"/>
  <c r="G158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E98" i="1"/>
  <c r="G8" i="1" l="1"/>
  <c r="F8" i="1"/>
  <c r="F122" i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F7" i="1" s="1"/>
  <c r="G40" i="1"/>
  <c r="F40" i="1"/>
  <c r="E40" i="1"/>
  <c r="G34" i="1"/>
  <c r="G35" i="1" s="1"/>
  <c r="F34" i="1"/>
  <c r="F35" i="1" s="1"/>
  <c r="E32" i="1"/>
  <c r="E34" i="1"/>
  <c r="F11" i="1"/>
  <c r="F6" i="1" s="1"/>
  <c r="G12" i="1"/>
  <c r="G7" i="1" s="1"/>
  <c r="G11" i="1"/>
  <c r="E12" i="1"/>
  <c r="E11" i="1"/>
  <c r="F20" i="1"/>
  <c r="G20" i="1"/>
  <c r="E20" i="1"/>
  <c r="G6" i="1" l="1"/>
  <c r="G10" i="1" s="1"/>
  <c r="E10" i="1"/>
  <c r="F10" i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<sst xmlns="http://schemas.openxmlformats.org/spreadsheetml/2006/main" count="849" uniqueCount="114">
  <si>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</si>
  <si>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</si>
  <si>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</si>
  <si>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</si>
  <si>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</si>
  <si>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</si>
  <si>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</si>
  <si>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</si>
  <si>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</si>
  <si>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</si>
  <si>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</si>
  <si>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</si>
  <si>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</si>
  <si>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</si>
  <si>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</si>
  <si>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</si>
  <si>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</si>
  <si>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</si>
  <si>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</si>
  <si>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</si>
  <si>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</si>
  <si>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</si>
  <si>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</si>
  <si>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</si>
  <si>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</si>
  <si>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</si>
  <si>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</si>
  <si>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</si>
  <si>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</si>
  <si>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</si>
  <si>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</si>
  <si>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</si>
  <si>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</si>
  <si>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</si>
  <si>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</si>
  <si>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</si>
  <si>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</si>
  <si>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</si>
  <si>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</si>
  <si>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</si>
  <si>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</si>
  <si>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</si>
  <si>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</si>
  <si>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</si>
  <si>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</si>
  <si>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</si>
  <si>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</si>
  <si>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</si>
  <si>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</si>
  <si>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</si>
  <si>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</si>
  <si>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</si>
  <si>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</si>
  <si>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</si>
  <si>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</si>
  <si>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</si>
  <si>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</si>
  <si>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</si>
  <si>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</si>
  <si>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</si>
  <si>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</si>
  <si>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</si>
  <si>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</si>
  <si>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</si>
  <si>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</si>
  <si>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</si>
  <si>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2022 год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</si>
  <si>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</si>
  <si>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</si>
  <si>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</si>
  <si>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</si>
  <si>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</si>
  <si>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</si>
  <si>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</si>
  <si>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</si>
  <si>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</si>
  <si>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</si>
  <si>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</si>
  <si>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</si>
  <si>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</si>
  <si>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</si>
  <si>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</si>
  <si>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</si>
  <si>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</si>
  <si>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</si>
  <si>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</si>
  <si>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</si>
  <si>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</si>
  <si>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</si>
  <si>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</si>
  <si>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</si>
  <si>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</si>
  <si>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</si>
  <si>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</si>
  <si>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</si>
  <si>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</si>
  <si>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</si>
  <si>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</si>
  <si>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</si>
  <si>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</si>
  <si>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</si>
  <si>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</si>
  <si>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</si>
  <si>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</si>
  <si>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</si>
  <si>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</si>
  <si>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Приобретение специализированной техники для предприятий жилищно-коммунального комплекса</t>
  </si>
  <si>
    <t>Закупка оборудования для создания "умных" спортивных площадок</t>
  </si>
  <si>
    <t>26.1.</t>
  </si>
  <si>
    <t>26.2.</t>
  </si>
  <si>
    <t>30.</t>
  </si>
  <si>
    <t>Приведение в нормативное состояние и оборудование системами обеспечения безопасности объектов транспортной инфранструктуры автомобильного транспорта</t>
  </si>
  <si>
    <t>31.</t>
  </si>
  <si>
    <t xml:space="preserve">Мероприятия в сфере охраны труда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</si>
</sst>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5" sqref="I5:I1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56" t="s">
        <v>68</v>
      </c>
      <c r="E2" s="57"/>
      <c r="F2" s="57"/>
      <c r="G2" s="57"/>
      <c r="H2" s="57"/>
    </row>
    <row r="3" spans="1:8" ht="20.25" customHeight="1" x14ac:dyDescent="0.2">
      <c r="A3" s="58" t="s">
        <v>16</v>
      </c>
      <c r="B3" s="58"/>
      <c r="C3" s="58"/>
      <c r="D3" s="58"/>
      <c r="E3" s="58"/>
      <c r="F3" s="58"/>
      <c r="G3" s="58"/>
      <c r="H3" s="58"/>
    </row>
    <row r="4" spans="1:8" ht="34.5" customHeight="1" x14ac:dyDescent="0.2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28" t="s">
        <v>66</v>
      </c>
      <c r="F5" s="28" t="s">
        <v>67</v>
      </c>
      <c r="G5" s="28" t="s">
        <v>69</v>
      </c>
      <c r="H5" s="59" t="s">
        <v>0</v>
      </c>
    </row>
    <row r="6" spans="1:8" ht="38.25" customHeight="1" x14ac:dyDescent="0.2">
      <c r="A6" s="5" t="s">
        <v>0</v>
      </c>
      <c r="B6" s="61" t="s">
        <v>70</v>
      </c>
      <c r="C6" s="53" t="s">
        <v>19</v>
      </c>
      <c r="D6" s="3" t="s">
        <v>7</v>
      </c>
      <c r="E6" s="4">
        <f>E11+E31+E36+E41+E46+E56+E61+E66+E71+E76+E91+E96+E111+E116+E121+E126+E131+E136+E141+E156+E171+E176+E206+E211+E221+E226+E241+E246+E251+E256+E261</f>
        <v>27242576.369999997</v>
      </c>
      <c r="F6" s="4">
        <f t="shared" ref="F6:G6" si="0">F11+F31+F36+F41+F46+F56+F61+F66+F71+F76+F91+F96+F111+F116+F121+F126+F131+F136+F141+F156+F171+F176+F206+F211+F221+F226+F241+F246+F251+F256</f>
        <v>30027749.779999997</v>
      </c>
      <c r="G6" s="4">
        <f t="shared" si="0"/>
        <v>27565147.25</v>
      </c>
      <c r="H6" s="4"/>
    </row>
    <row r="7" spans="1:8" ht="39" customHeight="1" x14ac:dyDescent="0.2">
      <c r="A7" s="2" t="s">
        <v>0</v>
      </c>
      <c r="B7" s="62"/>
      <c r="C7" s="54"/>
      <c r="D7" s="3" t="s">
        <v>8</v>
      </c>
      <c r="E7" s="4">
        <f>E12+E32+E37+E42+E47+E57+E62+E67+E72+E77+E92+E97+E112+E117+E122+E127+E132+E137+E142+E157+E172+E177+E207+E212+E222+E227+E242+E247+E252+E257+E262</f>
        <v>4055929.53</v>
      </c>
      <c r="F7" s="4">
        <f t="shared" ref="F7:G7" si="1">F12+F32+F37+F42+F47+F57+F62+F67+F72+F77+F92+F97+F112+F117+F122+F127+F132+F137+F142+F157+F172+F177+F207+F212+F222+F227+F242+F247+F252+F257</f>
        <v>2951016.52</v>
      </c>
      <c r="G7" s="4">
        <f t="shared" si="1"/>
        <v>66803502.049999997</v>
      </c>
      <c r="H7" s="4"/>
    </row>
    <row r="8" spans="1:8" ht="28.9" customHeight="1" x14ac:dyDescent="0.2">
      <c r="A8" s="2" t="s">
        <v>0</v>
      </c>
      <c r="B8" s="62"/>
      <c r="C8" s="54"/>
      <c r="D8" s="3" t="s">
        <v>9</v>
      </c>
      <c r="E8" s="4">
        <f>E13+E33+E38+E43+E48+E58+E63+E68+E73+E78+E93+E98+E113+E118+E123+E128+E133+E138+E143+E158+E173+E178+E208+E213+E223+E228+E243+E248+E253+E258+E263</f>
        <v>48992470.469999999</v>
      </c>
      <c r="F8" s="4">
        <f t="shared" ref="F8:G8" si="2">F13+F33+F38+F43+F48+F58+F63+F68+F73+F78+F93+F98+F113+F118+F123+F128+F133+F138+F143+F158+F173+F178+F208+F213+F223+F228+F243+F248+F253+F258</f>
        <v>37021837.289999999</v>
      </c>
      <c r="G8" s="4">
        <f t="shared" si="2"/>
        <v>37833942.950000003</v>
      </c>
      <c r="H8" s="4"/>
    </row>
    <row r="9" spans="1:8" ht="28.9" customHeight="1" x14ac:dyDescent="0.2">
      <c r="A9" s="2" t="s">
        <v>0</v>
      </c>
      <c r="B9" s="62"/>
      <c r="C9" s="5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63"/>
      <c r="C10" s="55"/>
      <c r="D10" s="7" t="s">
        <v>11</v>
      </c>
      <c r="E10" s="8">
        <f>SUM(E6:E9)</f>
        <v>80290976.370000005</v>
      </c>
      <c r="F10" s="8">
        <f>SUM(F6:F9)</f>
        <v>70000603.590000004</v>
      </c>
      <c r="G10" s="8">
        <f>SUM(G6:G9)</f>
        <v>132202592.25</v>
      </c>
      <c r="H10" s="8"/>
    </row>
    <row r="11" spans="1:8" ht="54" customHeight="1" x14ac:dyDescent="0.2">
      <c r="A11" s="38" t="s">
        <v>12</v>
      </c>
      <c r="B11" s="65" t="s">
        <v>71</v>
      </c>
      <c r="C11" s="64" t="s">
        <v>19</v>
      </c>
      <c r="D11" s="20" t="s">
        <v>7</v>
      </c>
      <c r="E11" s="21">
        <f t="shared" ref="E11:G12" si="3">E16+E26</f>
        <v>0</v>
      </c>
      <c r="F11" s="21">
        <f t="shared" si="3"/>
        <v>0</v>
      </c>
      <c r="G11" s="21">
        <f t="shared" si="3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15306285</v>
      </c>
      <c r="F13" s="15">
        <f t="shared" ref="F13:G13" si="4">F18+F23+F28</f>
        <v>13817318</v>
      </c>
      <c r="G13" s="15">
        <f t="shared" si="4"/>
        <v>14368545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15306285</v>
      </c>
      <c r="F15" s="18">
        <f>SUM(F11:F14)</f>
        <v>13817318</v>
      </c>
      <c r="G15" s="18">
        <f>SUM(G11:G14)</f>
        <v>14368545</v>
      </c>
      <c r="H15" s="17" t="s">
        <v>0</v>
      </c>
    </row>
    <row r="16" spans="1:8" ht="42.75" customHeight="1" x14ac:dyDescent="0.2">
      <c r="A16" s="38" t="s">
        <v>13</v>
      </c>
      <c r="B16" s="65" t="s">
        <v>20</v>
      </c>
      <c r="C16" s="64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1199193</v>
      </c>
      <c r="F18" s="15">
        <v>1247225</v>
      </c>
      <c r="G18" s="15">
        <v>1297174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1199193</v>
      </c>
      <c r="F20" s="18">
        <f>SUM(F16:F19)</f>
        <v>1247225</v>
      </c>
      <c r="G20" s="18">
        <f>SUM(G16:G19)</f>
        <v>1297174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64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14105892</v>
      </c>
      <c r="F23" s="15">
        <v>12568893</v>
      </c>
      <c r="G23" s="15">
        <v>13070171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14105892</v>
      </c>
      <c r="F25" s="18">
        <f>SUM(F21:F24)</f>
        <v>12568893</v>
      </c>
      <c r="G25" s="18">
        <f>SUM(G21:G24)</f>
        <v>13070171</v>
      </c>
      <c r="H25" s="17" t="s">
        <v>0</v>
      </c>
    </row>
    <row r="26" spans="1:8" ht="69" customHeight="1" x14ac:dyDescent="0.2">
      <c r="A26" s="38" t="s">
        <v>104</v>
      </c>
      <c r="B26" s="30" t="s">
        <v>62</v>
      </c>
      <c r="C26" s="64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5">SUM(E26:E29)</f>
        <v>1200</v>
      </c>
      <c r="F30" s="18">
        <f t="shared" si="5"/>
        <v>1200</v>
      </c>
      <c r="G30" s="18">
        <f t="shared" si="5"/>
        <v>1200</v>
      </c>
      <c r="H30" s="17" t="s">
        <v>0</v>
      </c>
    </row>
    <row r="31" spans="1:8" ht="57" customHeight="1" x14ac:dyDescent="0.2">
      <c r="A31" s="40" t="s">
        <v>15</v>
      </c>
      <c r="B31" s="68" t="s">
        <v>64</v>
      </c>
      <c r="C31" s="47" t="s">
        <v>19</v>
      </c>
      <c r="D31" s="14" t="s">
        <v>7</v>
      </c>
      <c r="E31" s="15">
        <v>1044560</v>
      </c>
      <c r="F31" s="15">
        <v>1044560</v>
      </c>
      <c r="G31" s="15">
        <v>1044560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1044560</v>
      </c>
      <c r="F35" s="18">
        <f>SUM(F31:F34)</f>
        <v>1044560</v>
      </c>
      <c r="G35" s="18">
        <f>SUM(G31:G34)</f>
        <v>1044560</v>
      </c>
      <c r="H35" s="17" t="s">
        <v>0</v>
      </c>
    </row>
    <row r="36" spans="1:8" ht="57" customHeight="1" x14ac:dyDescent="0.2">
      <c r="A36" s="13" t="s">
        <v>57</v>
      </c>
      <c r="B36" s="30" t="s">
        <v>72</v>
      </c>
      <c r="C36" s="64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1930479</v>
      </c>
      <c r="F38" s="15">
        <v>1979280</v>
      </c>
      <c r="G38" s="15">
        <v>2105979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1930479</v>
      </c>
      <c r="F40" s="18">
        <f>SUM(F36:F39)</f>
        <v>1979280</v>
      </c>
      <c r="G40" s="18">
        <f>SUM(G36:G39)</f>
        <v>2105979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65" t="s">
        <v>42</v>
      </c>
      <c r="C46" s="64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6"/>
      <c r="C51" s="67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49"/>
      <c r="C52" s="51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49"/>
      <c r="C53" s="51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49"/>
      <c r="C54" s="51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0"/>
      <c r="C55" s="52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337122</v>
      </c>
      <c r="F58" s="15">
        <v>50000</v>
      </c>
      <c r="G58" s="15">
        <v>50000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69"/>
      <c r="C60" s="70"/>
      <c r="D60" s="42" t="s">
        <v>11</v>
      </c>
      <c r="E60" s="43">
        <f>SUM(E56:E59)</f>
        <v>337122</v>
      </c>
      <c r="F60" s="43">
        <f>SUM(F56:F59)</f>
        <v>50000</v>
      </c>
      <c r="G60" s="43">
        <f>SUM(G56:G59)</f>
        <v>50000</v>
      </c>
      <c r="H60" s="42" t="s">
        <v>0</v>
      </c>
    </row>
    <row r="61" spans="1:8" ht="39.75" customHeight="1" x14ac:dyDescent="0.2">
      <c r="A61" s="44" t="s">
        <v>22</v>
      </c>
      <c r="B61" s="68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704310.78</v>
      </c>
      <c r="F62" s="15">
        <v>687227</v>
      </c>
      <c r="G62" s="15">
        <v>710575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704310.78</v>
      </c>
      <c r="F65" s="18">
        <f>SUM(F61:F64)</f>
        <v>687227</v>
      </c>
      <c r="G65" s="18">
        <f>SUM(G61:G64)</f>
        <v>710575</v>
      </c>
      <c r="H65" s="17" t="s">
        <v>0</v>
      </c>
    </row>
    <row r="66" spans="1:8" ht="39.75" customHeight="1" x14ac:dyDescent="0.2">
      <c r="A66" s="19" t="s">
        <v>24</v>
      </c>
      <c r="B66" s="65" t="s">
        <v>32</v>
      </c>
      <c r="C66" s="64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3627720</v>
      </c>
      <c r="F68" s="15">
        <v>3590592</v>
      </c>
      <c r="G68" s="15">
        <v>3731595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3627720</v>
      </c>
      <c r="F70" s="18">
        <f>SUM(F66:F69)</f>
        <v>3590592</v>
      </c>
      <c r="G70" s="18">
        <f>SUM(G66:G69)</f>
        <v>3731595</v>
      </c>
      <c r="H70" s="17" t="s">
        <v>0</v>
      </c>
    </row>
    <row r="71" spans="1:8" ht="39.75" customHeight="1" x14ac:dyDescent="0.2">
      <c r="A71" s="9" t="s">
        <v>25</v>
      </c>
      <c r="B71" s="45" t="s">
        <v>73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74</v>
      </c>
      <c r="C76" s="47" t="s">
        <v>19</v>
      </c>
      <c r="D76" s="10" t="s">
        <v>7</v>
      </c>
      <c r="E76" s="11">
        <v>63871.55</v>
      </c>
      <c r="F76" s="11">
        <v>32684.3</v>
      </c>
      <c r="G76" s="11">
        <v>32684.3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63871.55</v>
      </c>
      <c r="F80" s="18">
        <f>SUM(F76:F79)</f>
        <v>32684.3</v>
      </c>
      <c r="G80" s="18">
        <f>SUM(G76:G79)</f>
        <v>32684.3</v>
      </c>
      <c r="H80" s="17" t="s">
        <v>0</v>
      </c>
    </row>
    <row r="81" spans="1:8" ht="39.75" hidden="1" customHeight="1" x14ac:dyDescent="0.2">
      <c r="A81" s="37" t="s">
        <v>25</v>
      </c>
      <c r="B81" s="49" t="s">
        <v>27</v>
      </c>
      <c r="C81" s="51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49"/>
      <c r="C82" s="51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49"/>
      <c r="C83" s="51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49"/>
      <c r="C84" s="51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0"/>
      <c r="C85" s="52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49" t="s">
        <v>28</v>
      </c>
      <c r="C86" s="51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49"/>
      <c r="C87" s="51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49"/>
      <c r="C88" s="51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49"/>
      <c r="C89" s="51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0"/>
      <c r="C90" s="52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75</v>
      </c>
      <c r="B91" s="45" t="s">
        <v>76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355000</v>
      </c>
      <c r="F93" s="15">
        <v>365300</v>
      </c>
      <c r="G93" s="15">
        <v>379300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355000</v>
      </c>
      <c r="F95" s="18">
        <f>SUM(F91:F94)</f>
        <v>365300</v>
      </c>
      <c r="G95" s="18">
        <f>SUM(G91:G94)</f>
        <v>379300</v>
      </c>
      <c r="H95" s="17" t="s">
        <v>0</v>
      </c>
    </row>
    <row r="96" spans="1:8" ht="39.75" customHeight="1" x14ac:dyDescent="0.2">
      <c r="A96" s="9" t="s">
        <v>29</v>
      </c>
      <c r="B96" s="45" t="s">
        <v>77</v>
      </c>
      <c r="C96" s="47" t="s">
        <v>19</v>
      </c>
      <c r="D96" s="10" t="s">
        <v>7</v>
      </c>
      <c r="E96" s="11">
        <f>E106</f>
        <v>8341596</v>
      </c>
      <c r="F96" s="11">
        <f t="shared" ref="F96:G96" si="6">F106</f>
        <v>8341596</v>
      </c>
      <c r="G96" s="11">
        <f t="shared" si="6"/>
        <v>4170798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8466463.4199999999</v>
      </c>
      <c r="F98" s="15">
        <f t="shared" ref="F98:G98" si="7">F103+F108</f>
        <v>7461173</v>
      </c>
      <c r="G98" s="15">
        <f t="shared" si="7"/>
        <v>7421343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16808059.420000002</v>
      </c>
      <c r="F100" s="18">
        <f>SUM(F96:F99)</f>
        <v>15802769</v>
      </c>
      <c r="G100" s="18">
        <f>SUM(G96:G99)</f>
        <v>11592141</v>
      </c>
      <c r="H100" s="17" t="s">
        <v>0</v>
      </c>
    </row>
    <row r="101" spans="1:8" ht="39.75" customHeight="1" x14ac:dyDescent="0.2">
      <c r="A101" s="9" t="s">
        <v>78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v>7934021.1200000001</v>
      </c>
      <c r="F103" s="15">
        <v>6928730.7000000002</v>
      </c>
      <c r="G103" s="15">
        <v>7155121.8499999996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7934021.1200000001</v>
      </c>
      <c r="F105" s="18">
        <f>SUM(F101:F104)</f>
        <v>6928730.7000000002</v>
      </c>
      <c r="G105" s="18">
        <f>SUM(G101:G104)</f>
        <v>7155121.8499999996</v>
      </c>
      <c r="H105" s="17" t="s">
        <v>0</v>
      </c>
    </row>
    <row r="106" spans="1:8" ht="39.75" customHeight="1" x14ac:dyDescent="0.2">
      <c r="A106" s="9" t="s">
        <v>79</v>
      </c>
      <c r="B106" s="45" t="s">
        <v>80</v>
      </c>
      <c r="C106" s="47" t="s">
        <v>19</v>
      </c>
      <c r="D106" s="10" t="s">
        <v>7</v>
      </c>
      <c r="E106" s="11">
        <v>8341596</v>
      </c>
      <c r="F106" s="11">
        <v>8341596</v>
      </c>
      <c r="G106" s="11">
        <v>4170798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532442.30000000005</v>
      </c>
      <c r="F108" s="15">
        <v>532442.30000000005</v>
      </c>
      <c r="G108" s="15">
        <v>266221.15000000002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8874038.3000000007</v>
      </c>
      <c r="F110" s="18">
        <f>SUM(F106:F109)</f>
        <v>8874038.3000000007</v>
      </c>
      <c r="G110" s="18">
        <f>SUM(G106:G109)</f>
        <v>4437019.1500000004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261090</v>
      </c>
      <c r="F111" s="11">
        <v>261090</v>
      </c>
      <c r="G111" s="11">
        <v>261090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261090</v>
      </c>
      <c r="F115" s="18">
        <f>SUM(F111:F114)</f>
        <v>261090</v>
      </c>
      <c r="G115" s="18">
        <f>SUM(G111:G114)</f>
        <v>261090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2585000</v>
      </c>
      <c r="F116" s="11">
        <v>1692000</v>
      </c>
      <c r="G116" s="11">
        <v>1692000</v>
      </c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168010</v>
      </c>
      <c r="F118" s="15">
        <v>158000</v>
      </c>
      <c r="G118" s="15">
        <v>158000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2753010</v>
      </c>
      <c r="F120" s="18">
        <f>SUM(F116:F119)</f>
        <v>1850000</v>
      </c>
      <c r="G120" s="18">
        <f>SUM(G116:G119)</f>
        <v>1850000</v>
      </c>
      <c r="H120" s="17" t="s">
        <v>0</v>
      </c>
    </row>
    <row r="121" spans="1:8" ht="39.75" customHeight="1" x14ac:dyDescent="0.2">
      <c r="A121" s="9" t="s">
        <v>33</v>
      </c>
      <c r="B121" s="45" t="s">
        <v>81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8">F127+F132</f>
        <v>0</v>
      </c>
      <c r="G122" s="15">
        <f t="shared" si="8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9">F129+F134</f>
        <v>0</v>
      </c>
      <c r="G124" s="15">
        <f t="shared" si="9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82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4615731</v>
      </c>
      <c r="F128" s="15">
        <v>1726940</v>
      </c>
      <c r="G128" s="15">
        <v>1727724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4615731</v>
      </c>
      <c r="F130" s="18">
        <f>SUM(F126:F129)</f>
        <v>1726940</v>
      </c>
      <c r="G130" s="18">
        <f>SUM(G126:G129)</f>
        <v>1727724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8400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8400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65" t="s">
        <v>83</v>
      </c>
      <c r="C136" s="64" t="s">
        <v>19</v>
      </c>
      <c r="D136" s="20" t="s">
        <v>7</v>
      </c>
      <c r="E136" s="21">
        <v>62100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62100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43136</v>
      </c>
      <c r="F141" s="11">
        <f t="shared" ref="F141:G141" si="10">F151</f>
        <v>43136</v>
      </c>
      <c r="G141" s="11">
        <f t="shared" si="10"/>
        <v>43136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0</v>
      </c>
      <c r="F142" s="15">
        <f t="shared" ref="F142:G142" si="11">F152</f>
        <v>0</v>
      </c>
      <c r="G142" s="15">
        <f t="shared" si="11"/>
        <v>0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3352132.0500000003</v>
      </c>
      <c r="F143" s="15">
        <f t="shared" ref="F143:G143" si="12">F148+F153</f>
        <v>1792789.05</v>
      </c>
      <c r="G143" s="15">
        <f t="shared" si="12"/>
        <v>1798073.05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3395268.0500000003</v>
      </c>
      <c r="F145" s="18">
        <f>SUM(F141:F144)</f>
        <v>1835925.05</v>
      </c>
      <c r="G145" s="18">
        <f>SUM(G141:G144)</f>
        <v>1841209.05</v>
      </c>
      <c r="H145" s="17" t="s">
        <v>0</v>
      </c>
    </row>
    <row r="146" spans="1:8" s="12" customFormat="1" ht="39.75" customHeight="1" x14ac:dyDescent="0.2">
      <c r="A146" s="9" t="s">
        <v>84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3349378.68</v>
      </c>
      <c r="F148" s="15">
        <v>1790035.68</v>
      </c>
      <c r="G148" s="15">
        <v>1795319.68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3349378.68</v>
      </c>
      <c r="F150" s="18">
        <f>SUM(F146:F149)</f>
        <v>1790035.68</v>
      </c>
      <c r="G150" s="18">
        <f>SUM(G146:G149)</f>
        <v>1795319.68</v>
      </c>
      <c r="H150" s="17" t="s">
        <v>0</v>
      </c>
    </row>
    <row r="151" spans="1:8" ht="39.75" customHeight="1" x14ac:dyDescent="0.2">
      <c r="A151" s="9" t="s">
        <v>85</v>
      </c>
      <c r="B151" s="45" t="s">
        <v>86</v>
      </c>
      <c r="C151" s="47" t="s">
        <v>19</v>
      </c>
      <c r="D151" s="10" t="s">
        <v>7</v>
      </c>
      <c r="E151" s="11">
        <v>43136</v>
      </c>
      <c r="F151" s="11">
        <v>43136</v>
      </c>
      <c r="G151" s="11">
        <v>43136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/>
      <c r="F152" s="15"/>
      <c r="G152" s="15"/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2753.37</v>
      </c>
      <c r="F153" s="15">
        <v>2753.37</v>
      </c>
      <c r="G153" s="15">
        <v>2753.37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45889.37</v>
      </c>
      <c r="F155" s="18">
        <f>SUM(F151:F154)</f>
        <v>45889.37</v>
      </c>
      <c r="G155" s="18">
        <f>SUM(G151:G154)</f>
        <v>45889.37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3">F166</f>
        <v>851064</v>
      </c>
      <c r="G156" s="11">
        <f t="shared" si="13"/>
        <v>500000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/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4997244</v>
      </c>
      <c r="F158" s="15">
        <f t="shared" ref="F158:G158" si="14">F163+F168</f>
        <v>315429.24</v>
      </c>
      <c r="G158" s="15">
        <f t="shared" si="14"/>
        <v>249857.9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4997244</v>
      </c>
      <c r="F160" s="18">
        <f>SUM(F156:F159)</f>
        <v>1166493.24</v>
      </c>
      <c r="G160" s="18">
        <f>SUM(G156:G159)</f>
        <v>749857.9</v>
      </c>
      <c r="H160" s="17" t="s">
        <v>0</v>
      </c>
    </row>
    <row r="161" spans="1:8" ht="39.75" customHeight="1" x14ac:dyDescent="0.2">
      <c r="A161" s="9" t="s">
        <v>87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4997244</v>
      </c>
      <c r="F163" s="15">
        <v>261106</v>
      </c>
      <c r="G163" s="15">
        <v>217943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4997244</v>
      </c>
      <c r="F165" s="18">
        <f>SUM(F161:F164)</f>
        <v>261106</v>
      </c>
      <c r="G165" s="18">
        <f>SUM(G161:G164)</f>
        <v>217943</v>
      </c>
      <c r="H165" s="17" t="s">
        <v>0</v>
      </c>
    </row>
    <row r="166" spans="1:8" ht="39.75" customHeight="1" x14ac:dyDescent="0.2">
      <c r="A166" s="9" t="s">
        <v>88</v>
      </c>
      <c r="B166" s="45" t="s">
        <v>89</v>
      </c>
      <c r="C166" s="47" t="s">
        <v>19</v>
      </c>
      <c r="D166" s="10" t="s">
        <v>7</v>
      </c>
      <c r="E166" s="11">
        <v>0</v>
      </c>
      <c r="F166" s="11">
        <v>851064</v>
      </c>
      <c r="G166" s="11">
        <v>500000</v>
      </c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/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>
        <v>0</v>
      </c>
      <c r="F168" s="15">
        <v>54323.24</v>
      </c>
      <c r="G168" s="15">
        <v>31914.9</v>
      </c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905387.24</v>
      </c>
      <c r="G170" s="18">
        <f>SUM(G166:G169)</f>
        <v>531914.9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4134322</v>
      </c>
      <c r="F173" s="15">
        <v>4163177</v>
      </c>
      <c r="G173" s="15">
        <v>4193133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4134322</v>
      </c>
      <c r="F175" s="18">
        <f>SUM(F171:F174)</f>
        <v>4163177</v>
      </c>
      <c r="G175" s="18">
        <f>SUM(G171:G174)</f>
        <v>4193133</v>
      </c>
      <c r="H175" s="17" t="s">
        <v>0</v>
      </c>
    </row>
    <row r="176" spans="1:8" ht="39.75" customHeight="1" x14ac:dyDescent="0.2">
      <c r="A176" s="9" t="s">
        <v>43</v>
      </c>
      <c r="B176" s="45" t="s">
        <v>90</v>
      </c>
      <c r="C176" s="47" t="s">
        <v>19</v>
      </c>
      <c r="D176" s="10" t="s">
        <v>7</v>
      </c>
      <c r="E176" s="11">
        <f>E181+E186+E191+E196+E201</f>
        <v>11609593.17</v>
      </c>
      <c r="F176" s="11">
        <f t="shared" ref="F176:G176" si="15">F181+F186+F191+F196+F201</f>
        <v>17211652.399999999</v>
      </c>
      <c r="G176" s="11">
        <f t="shared" si="15"/>
        <v>19270452.399999999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3181721.4</v>
      </c>
      <c r="F177" s="15">
        <f t="shared" ref="F177:G177" si="16">F182+F187+F192+F197+F202</f>
        <v>2121147.6</v>
      </c>
      <c r="G177" s="15">
        <f t="shared" si="16"/>
        <v>2121147.6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14791314.57</v>
      </c>
      <c r="F180" s="18">
        <f>SUM(F176:F179)</f>
        <v>19332800</v>
      </c>
      <c r="G180" s="18">
        <f>SUM(G176:G179)</f>
        <v>21391600</v>
      </c>
      <c r="H180" s="17" t="s">
        <v>0</v>
      </c>
    </row>
    <row r="181" spans="1:8" s="27" customFormat="1" ht="39.75" customHeight="1" x14ac:dyDescent="0.2">
      <c r="A181" s="9" t="s">
        <v>91</v>
      </c>
      <c r="B181" s="45" t="s">
        <v>92</v>
      </c>
      <c r="C181" s="47" t="s">
        <v>19</v>
      </c>
      <c r="D181" s="10" t="s">
        <v>7</v>
      </c>
      <c r="E181" s="11">
        <v>16800</v>
      </c>
      <c r="F181" s="11">
        <v>42800</v>
      </c>
      <c r="G181" s="11">
        <v>42800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16800</v>
      </c>
      <c r="F185" s="18">
        <f>SUM(F181:F184)</f>
        <v>42800</v>
      </c>
      <c r="G185" s="18">
        <f>SUM(G181:G184)</f>
        <v>42800</v>
      </c>
      <c r="H185" s="17" t="s">
        <v>0</v>
      </c>
    </row>
    <row r="186" spans="1:8" ht="39.75" customHeight="1" x14ac:dyDescent="0.2">
      <c r="A186" s="9" t="s">
        <v>93</v>
      </c>
      <c r="B186" s="65" t="s">
        <v>94</v>
      </c>
      <c r="C186" s="64" t="s">
        <v>19</v>
      </c>
      <c r="D186" s="20" t="s">
        <v>7</v>
      </c>
      <c r="E186" s="21">
        <v>783270</v>
      </c>
      <c r="F186" s="21">
        <v>783270</v>
      </c>
      <c r="G186" s="21">
        <v>783270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783270</v>
      </c>
      <c r="F190" s="18">
        <f>SUM(F186:F189)</f>
        <v>783270</v>
      </c>
      <c r="G190" s="18">
        <f>SUM(G186:G189)</f>
        <v>783270</v>
      </c>
      <c r="H190" s="17" t="s">
        <v>0</v>
      </c>
    </row>
    <row r="191" spans="1:8" ht="39.75" customHeight="1" x14ac:dyDescent="0.2">
      <c r="A191" s="9" t="s">
        <v>95</v>
      </c>
      <c r="B191" s="45" t="s">
        <v>96</v>
      </c>
      <c r="C191" s="47" t="s">
        <v>19</v>
      </c>
      <c r="D191" s="10" t="s">
        <v>7</v>
      </c>
      <c r="E191" s="11">
        <v>36000</v>
      </c>
      <c r="F191" s="11">
        <v>59000</v>
      </c>
      <c r="G191" s="11">
        <v>59000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36000</v>
      </c>
      <c r="F195" s="18">
        <f>SUM(F191:F194)</f>
        <v>59000</v>
      </c>
      <c r="G195" s="18">
        <f>SUM(G191:G194)</f>
        <v>59000</v>
      </c>
      <c r="H195" s="17" t="s">
        <v>0</v>
      </c>
    </row>
    <row r="196" spans="1:9" ht="39.75" customHeight="1" x14ac:dyDescent="0.2">
      <c r="A196" s="9" t="s">
        <v>98</v>
      </c>
      <c r="B196" s="45" t="s">
        <v>97</v>
      </c>
      <c r="C196" s="47" t="s">
        <v>19</v>
      </c>
      <c r="D196" s="10" t="s">
        <v>7</v>
      </c>
      <c r="E196" s="11">
        <v>4069630</v>
      </c>
      <c r="F196" s="11">
        <v>7165030</v>
      </c>
      <c r="G196" s="11">
        <v>9223830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4069630</v>
      </c>
      <c r="F200" s="18">
        <f>SUM(F196:F199)</f>
        <v>7165030</v>
      </c>
      <c r="G200" s="18">
        <f>SUM(G196:G199)</f>
        <v>9223830</v>
      </c>
      <c r="H200" s="17" t="s">
        <v>0</v>
      </c>
    </row>
    <row r="201" spans="1:9" ht="39.75" customHeight="1" x14ac:dyDescent="0.2">
      <c r="A201" s="9" t="s">
        <v>101</v>
      </c>
      <c r="B201" s="45" t="s">
        <v>99</v>
      </c>
      <c r="C201" s="47" t="s">
        <v>19</v>
      </c>
      <c r="D201" s="10" t="s">
        <v>7</v>
      </c>
      <c r="E201" s="11">
        <v>6703893.1699999999</v>
      </c>
      <c r="F201" s="11">
        <v>9161552.4000000004</v>
      </c>
      <c r="G201" s="11">
        <v>9161552.4000000004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>
        <v>3181721.4</v>
      </c>
      <c r="F202" s="15">
        <v>2121147.6</v>
      </c>
      <c r="G202" s="15">
        <v>2121147.6</v>
      </c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9885614.5700000003</v>
      </c>
      <c r="F205" s="18">
        <f>SUM(F201:F204)</f>
        <v>11282700</v>
      </c>
      <c r="G205" s="18">
        <f>SUM(G201:G204)</f>
        <v>11282700</v>
      </c>
      <c r="H205" s="17" t="s">
        <v>0</v>
      </c>
    </row>
    <row r="206" spans="1:9" ht="39.75" customHeight="1" x14ac:dyDescent="0.2">
      <c r="A206" s="9" t="s">
        <v>45</v>
      </c>
      <c r="B206" s="45" t="s">
        <v>100</v>
      </c>
      <c r="C206" s="47" t="s">
        <v>19</v>
      </c>
      <c r="D206" s="10" t="s">
        <v>7</v>
      </c>
      <c r="E206" s="11">
        <v>421229.65</v>
      </c>
      <c r="F206" s="11">
        <v>421567.08</v>
      </c>
      <c r="G206" s="11">
        <v>422026.55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>
        <v>141270.35</v>
      </c>
      <c r="F207" s="15">
        <v>140932.92000000001</v>
      </c>
      <c r="G207" s="15">
        <v>140473.45000000001</v>
      </c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225000</v>
      </c>
      <c r="F208" s="15">
        <v>225000</v>
      </c>
      <c r="G208" s="15">
        <v>225000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787500</v>
      </c>
      <c r="F210" s="18">
        <f>SUM(F206:F209)</f>
        <v>787500</v>
      </c>
      <c r="G210" s="18">
        <f>SUM(G206:G209)</f>
        <v>787500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102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31600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31600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49"/>
      <c r="C216" s="51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49"/>
      <c r="C217" s="51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49"/>
      <c r="C218" s="51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49"/>
      <c r="C219" s="51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0"/>
      <c r="C220" s="52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/>
      <c r="F226" s="11"/>
      <c r="G226" s="11"/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/>
      <c r="F227" s="15"/>
      <c r="G227" s="15">
        <f>G237</f>
        <v>63829787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v>80000</v>
      </c>
      <c r="F228" s="15">
        <v>80000</v>
      </c>
      <c r="G228" s="15"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/>
      <c r="F229" s="15"/>
      <c r="G229" s="15"/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80000</v>
      </c>
      <c r="G230" s="18">
        <f>SUM(G226:G229)</f>
        <v>63909787</v>
      </c>
      <c r="H230" s="17" t="s">
        <v>0</v>
      </c>
    </row>
    <row r="231" spans="1:8" ht="38.25" x14ac:dyDescent="0.2">
      <c r="A231" s="9" t="s">
        <v>108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80000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80000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109</v>
      </c>
      <c r="B236" s="45" t="s">
        <v>107</v>
      </c>
      <c r="C236" s="47" t="s">
        <v>19</v>
      </c>
      <c r="D236" s="10" t="s">
        <v>7</v>
      </c>
      <c r="E236" s="11"/>
      <c r="F236" s="11"/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>
        <v>63829787</v>
      </c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/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0</v>
      </c>
      <c r="G240" s="18">
        <f>SUM(G236:G239)</f>
        <v>63829787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1167153</v>
      </c>
      <c r="F243" s="11">
        <v>1213839</v>
      </c>
      <c r="G243" s="11">
        <v>1262393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1167153</v>
      </c>
      <c r="F245" s="18">
        <f>SUM(F241:F244)</f>
        <v>1213839</v>
      </c>
      <c r="G245" s="18">
        <f>SUM(G241:G244)</f>
        <v>1262393</v>
      </c>
      <c r="H245" s="17" t="s">
        <v>0</v>
      </c>
    </row>
    <row r="246" spans="1:8" ht="26.45" customHeight="1" x14ac:dyDescent="0.2">
      <c r="A246" s="9" t="s">
        <v>53</v>
      </c>
      <c r="B246" s="65" t="s">
        <v>103</v>
      </c>
      <c r="C246" s="71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72"/>
      <c r="D247" s="14" t="s">
        <v>8</v>
      </c>
      <c r="E247" s="15">
        <v>28627</v>
      </c>
      <c r="F247" s="15">
        <v>1709</v>
      </c>
      <c r="G247" s="15">
        <v>1519</v>
      </c>
      <c r="H247" s="14" t="s">
        <v>18</v>
      </c>
    </row>
    <row r="248" spans="1:8" ht="25.5" x14ac:dyDescent="0.2">
      <c r="A248" s="13" t="s">
        <v>0</v>
      </c>
      <c r="B248" s="45"/>
      <c r="C248" s="72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72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73"/>
      <c r="D250" s="17" t="s">
        <v>11</v>
      </c>
      <c r="E250" s="18">
        <f>SUM(E246:E249)</f>
        <v>28627</v>
      </c>
      <c r="F250" s="18">
        <f>SUM(F246:F249)</f>
        <v>1709</v>
      </c>
      <c r="G250" s="18">
        <f>SUM(G246:G249)</f>
        <v>1519</v>
      </c>
      <c r="H250" s="17" t="s">
        <v>0</v>
      </c>
    </row>
    <row r="251" spans="1:8" ht="38.25" x14ac:dyDescent="0.2">
      <c r="A251" s="9" t="s">
        <v>105</v>
      </c>
      <c r="B251" s="45" t="s">
        <v>106</v>
      </c>
      <c r="C251" s="47" t="s">
        <v>19</v>
      </c>
      <c r="D251" s="10" t="s">
        <v>7</v>
      </c>
      <c r="E251" s="11">
        <v>2300000</v>
      </c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146809</v>
      </c>
      <c r="F253" s="15"/>
      <c r="G253" s="15"/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9.149999999999999" customHeight="1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2446809</v>
      </c>
      <c r="F255" s="18">
        <f>SUM(F251:F254)</f>
        <v>0</v>
      </c>
      <c r="G255" s="18">
        <f>SUM(G251:G254)</f>
        <v>0</v>
      </c>
      <c r="H255" s="17" t="s">
        <v>0</v>
      </c>
    </row>
    <row r="256" spans="1:8" ht="38.25" x14ac:dyDescent="0.2">
      <c r="A256" s="9" t="s">
        <v>110</v>
      </c>
      <c r="B256" s="45" t="s">
        <v>111</v>
      </c>
      <c r="C256" s="47" t="s">
        <v>19</v>
      </c>
      <c r="D256" s="10" t="s">
        <v>7</v>
      </c>
      <c r="E256" s="11">
        <v>355000</v>
      </c>
      <c r="F256" s="11"/>
      <c r="G256" s="11"/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355000</v>
      </c>
      <c r="F260" s="18">
        <f>SUM(F256:F259)</f>
        <v>0</v>
      </c>
      <c r="G260" s="18">
        <f>SUM(G256:G259)</f>
        <v>0</v>
      </c>
      <c r="H260" s="17" t="s">
        <v>0</v>
      </c>
    </row>
    <row r="261" spans="1:8" ht="38.25" x14ac:dyDescent="0.2">
      <c r="A261" s="9" t="s">
        <v>112</v>
      </c>
      <c r="B261" s="45" t="s">
        <v>113</v>
      </c>
      <c r="C261" s="47" t="s">
        <v>19</v>
      </c>
      <c r="D261" s="10" t="s">
        <v>7</v>
      </c>
      <c r="E261" s="11">
        <v>99000</v>
      </c>
      <c r="F261" s="11"/>
      <c r="G261" s="11"/>
      <c r="H261" s="10" t="s">
        <v>0</v>
      </c>
    </row>
    <row r="262" spans="1:8" ht="38.25" x14ac:dyDescent="0.2">
      <c r="A262" s="13" t="s">
        <v>0</v>
      </c>
      <c r="B262" s="45"/>
      <c r="C262" s="47"/>
      <c r="D262" s="14" t="s">
        <v>8</v>
      </c>
      <c r="E262" s="15"/>
      <c r="F262" s="15"/>
      <c r="G262" s="15"/>
      <c r="H262" s="14" t="s">
        <v>18</v>
      </c>
    </row>
    <row r="263" spans="1:8" ht="25.5" x14ac:dyDescent="0.2">
      <c r="A263" s="13" t="s">
        <v>0</v>
      </c>
      <c r="B263" s="45"/>
      <c r="C263" s="47"/>
      <c r="D263" s="14" t="s">
        <v>9</v>
      </c>
      <c r="E263" s="15">
        <v>0</v>
      </c>
      <c r="F263" s="15"/>
      <c r="G263" s="15"/>
      <c r="H263" s="14"/>
    </row>
    <row r="264" spans="1:8" ht="25.5" x14ac:dyDescent="0.2">
      <c r="A264" s="13" t="s">
        <v>0</v>
      </c>
      <c r="B264" s="45"/>
      <c r="C264" s="47"/>
      <c r="D264" s="14" t="s">
        <v>10</v>
      </c>
      <c r="E264" s="15"/>
      <c r="F264" s="15"/>
      <c r="G264" s="15"/>
      <c r="H264" s="14"/>
    </row>
    <row r="265" spans="1:8" ht="13.5" thickBot="1" x14ac:dyDescent="0.25">
      <c r="A265" s="16" t="s">
        <v>0</v>
      </c>
      <c r="B265" s="46"/>
      <c r="C265" s="48"/>
      <c r="D265" s="17" t="s">
        <v>11</v>
      </c>
      <c r="E265" s="18">
        <f>SUM(E261:E264)</f>
        <v>99000</v>
      </c>
      <c r="F265" s="18">
        <f>SUM(F261:F264)</f>
        <v>0</v>
      </c>
      <c r="G265" s="18">
        <f>SUM(G261:G264)</f>
        <v>0</v>
      </c>
      <c r="H265" s="17" t="s">
        <v>0</v>
      </c>
    </row>
  </sheetData>
  <mergeCells count="109"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B261:B265"/>
    <mergeCell ref="C261:C26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231:B235"/>
    <mergeCell ref="C231:C23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2022-12-29T11:51:40Z</dcterms:modified>
</cp:coreProperties>
</file>