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17910" yWindow="135" windowWidth="7290" windowHeight="10005" tabRatio="834" firstSheet="1" activeTab="1"/>
  </bookViews>
  <sheets>
    <sheet name="Стоимость кровель" sheetId="9" r:id="rId1"/>
    <sheet name="Приложение 1" sheetId="1" r:id="rId2"/>
    <sheet name="Приложение 2" sheetId="5" r:id="rId3"/>
    <sheet name="Приложение 3" sheetId="6" r:id="rId4"/>
  </sheets>
  <definedNames>
    <definedName name="_xlnm.Print_Area" localSheetId="1">'Приложение 1'!$A$1:$S$13</definedName>
    <definedName name="_xlnm.Print_Area" localSheetId="2">'Приложение 2'!$A$1:$R$11</definedName>
    <definedName name="_xlnm.Print_Area" localSheetId="3">'Приложение 3'!$A$2:$N$9</definedName>
    <definedName name="_xlnm.Print_Area" localSheetId="0">'Стоимость кровель'!$A$1:$K$111</definedName>
    <definedName name="Перечень" localSheetId="0">#REF!</definedName>
    <definedName name="Перечень">#REF!</definedName>
    <definedName name="Перечень2" localSheetId="0">#REF!</definedName>
    <definedName name="Перечень2">#REF!</definedName>
    <definedName name="Перечень3" localSheetId="0">#REF!</definedName>
    <definedName name="Перечень3">#REF!</definedName>
  </definedNames>
  <calcPr calcId="152511" refMode="R1C1"/>
</workbook>
</file>

<file path=xl/calcChain.xml><?xml version="1.0" encoding="utf-8"?>
<calcChain xmlns="http://schemas.openxmlformats.org/spreadsheetml/2006/main">
  <c r="H9" i="6" l="1"/>
  <c r="Z9" i="1"/>
  <c r="Y9" i="1"/>
  <c r="AC9" i="1"/>
  <c r="AB9" i="1"/>
  <c r="AA9" i="1"/>
  <c r="L13" i="1"/>
  <c r="Q13" i="1" s="1"/>
  <c r="H7" i="9"/>
  <c r="C7" i="9"/>
  <c r="H6" i="9"/>
  <c r="C6" i="9"/>
  <c r="H5" i="9"/>
  <c r="C5" i="9"/>
  <c r="H4" i="9"/>
  <c r="C4" i="9"/>
  <c r="D10" i="5"/>
  <c r="E10" i="5"/>
  <c r="F10" i="5"/>
  <c r="G10" i="5"/>
  <c r="I10" i="5"/>
  <c r="J10" i="5"/>
  <c r="K10" i="5"/>
  <c r="L10" i="5"/>
  <c r="M10" i="5"/>
  <c r="N10" i="5"/>
  <c r="O10" i="5"/>
  <c r="P10" i="5"/>
  <c r="Q10" i="5"/>
  <c r="R10" i="5"/>
  <c r="V9" i="5"/>
  <c r="W9" i="5"/>
  <c r="Q12" i="1"/>
  <c r="H13" i="1"/>
  <c r="C9" i="6" s="1"/>
  <c r="I13" i="1"/>
  <c r="J13" i="1"/>
  <c r="K13" i="1"/>
  <c r="D9" i="6" s="1"/>
  <c r="C11" i="5"/>
  <c r="H11" i="5"/>
  <c r="V11" i="5" s="1"/>
  <c r="W11" i="5" s="1"/>
  <c r="C10" i="5"/>
  <c r="H10" i="5"/>
  <c r="V10" i="5" s="1"/>
  <c r="W10" i="5" s="1"/>
  <c r="Y8" i="1"/>
  <c r="W13" i="1"/>
  <c r="W12" i="1"/>
  <c r="O13" i="1"/>
  <c r="W11" i="1"/>
  <c r="U11" i="1"/>
  <c r="U12" i="1"/>
  <c r="U13" i="1"/>
  <c r="V13" i="1"/>
  <c r="V12" i="1"/>
  <c r="N13" i="1" s="1"/>
  <c r="V11" i="1"/>
  <c r="P12" i="1" l="1"/>
  <c r="P13" i="1" s="1"/>
  <c r="N9" i="6"/>
  <c r="M9" i="6" s="1"/>
</calcChain>
</file>

<file path=xl/sharedStrings.xml><?xml version="1.0" encoding="utf-8"?>
<sst xmlns="http://schemas.openxmlformats.org/spreadsheetml/2006/main" count="246" uniqueCount="175">
  <si>
    <t>с. Найтоповичи, ул.Пролетарская, д. 10</t>
  </si>
  <si>
    <t xml:space="preserve">Приложение 3 к краткосрочному (2016 год) плану реализации региональной пограммы "Проведение капитального ремонта общего имущества многоквартирных домов на территории Брянской области (2014-2043 годы)" </t>
  </si>
  <si>
    <t>г. Унеча, ул Иванова, д. 27</t>
  </si>
  <si>
    <t>г. Унеча, ул Комсомольская, д. 12</t>
  </si>
  <si>
    <t>г. Унеча, ул Октябрьская, д. 5</t>
  </si>
  <si>
    <t>г. Унеча, ул Советская, д. 9</t>
  </si>
  <si>
    <t>г. Унеча, ул Советская, д. 15</t>
  </si>
  <si>
    <t xml:space="preserve">Приложение 2 к краткосрочному (2016 год) плану реализации региональной пограммы "Проведение капитального ремонта общего имущества многоквартирных домов на территории Брянской области (2014-2043 годы)" </t>
  </si>
  <si>
    <t>в том числе жилых помещений, находящихся в собственности граждан</t>
  </si>
  <si>
    <t>Перечень многоквартирных домов Брянской области, включенных в краткосрочный план, с указанием видов и стоимости услуг и (или) работ по капитальному ремонту</t>
  </si>
  <si>
    <t>Перечень многоквартирных домов, включенных в краткосрочный план</t>
  </si>
  <si>
    <t>Количество жителей, зарегистриро-ванных в МКД на дату утверждения краткосроч-ного плана</t>
  </si>
  <si>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</si>
  <si>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</si>
  <si>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</si>
  <si>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</si>
  <si>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</si>
  <si>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</si>
  <si>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</si>
  <si>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</si>
  <si>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</si>
  <si>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</si>
  <si>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</si>
  <si>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</si>
  <si>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</si>
  <si>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</si>
  <si>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</si>
  <si>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</si>
  <si>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кв.м</t>
  </si>
  <si>
    <t>чел.</t>
  </si>
  <si>
    <t>руб.</t>
  </si>
  <si>
    <t>руб./кв.м</t>
  </si>
  <si>
    <t>2</t>
  </si>
  <si>
    <t>кирпичные</t>
  </si>
  <si>
    <t>1955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</si>
  <si>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</si>
  <si>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</si>
  <si>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</si>
  <si>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</si>
  <si>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</si>
  <si>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</si>
  <si>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</si>
  <si>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ед.</t>
  </si>
  <si>
    <t>кв.м.</t>
  </si>
  <si>
    <t>куб.м.</t>
  </si>
  <si>
    <t>Планируемые показатели выполнения работ по капитальному ремонту многоквартирных домов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</si>
  <si>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</si>
  <si>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</si>
  <si>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</si>
  <si>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</si>
  <si>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</si>
  <si>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</si>
  <si>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Приложение №2 к постановлению Правительства Брянской области  от                                    №</t>
  </si>
  <si>
    <t>Приложение №3 к постановлению Правительства Брянской области  от                                    №</t>
  </si>
  <si>
    <t>х</t>
  </si>
  <si>
    <t>Итого по муниципальному образованию "Жирятинский муниципальный район"</t>
  </si>
  <si>
    <t>г. Стародуб, пл. Красноармейская, д. 22</t>
  </si>
  <si>
    <t>г. Брянск, пер Северный, д. 52</t>
  </si>
  <si>
    <t>г. Брянск, пер Чернышевского, д. 25</t>
  </si>
  <si>
    <t>г. Брянск, пр-т Ленина, д. 6В</t>
  </si>
  <si>
    <t>г. Брянск, пр-кт Ленина, д. 30</t>
  </si>
  <si>
    <t>г. Брянск, пр-кт Станке Димитрова, д. 6</t>
  </si>
  <si>
    <t>г. Брянск, пр-кт Станке Димитрова, д. 63</t>
  </si>
  <si>
    <t>г. Брянск, ул 22 съезда КПСС, д. 8</t>
  </si>
  <si>
    <t>г. Брянск, ул 3 Интернационала, д. 3</t>
  </si>
  <si>
    <t>г. Брянск, ул Автомагистраль Москва-Киев 144 км, д. 2</t>
  </si>
  <si>
    <t>г. Брянск, ул Брянской Пролетарской Дивизии, д. 7</t>
  </si>
  <si>
    <t>г. Брянск, ул Гражданская, д. 5</t>
  </si>
  <si>
    <t>г. Брянск, ул Донбасская, д. 59</t>
  </si>
  <si>
    <t>г. Брянск, ул Дружбы, д. 6</t>
  </si>
  <si>
    <t>г. Брянск, ул Костычева, д. 31</t>
  </si>
  <si>
    <t>г. Брянск, ул Красной Гвардии, д. 22</t>
  </si>
  <si>
    <t>г. Брянск, ул Красный Маяк, д. 2А</t>
  </si>
  <si>
    <t>г. Брянск, ул Куйбышева, д. 9</t>
  </si>
  <si>
    <t>г. Брянск, ул Куйбышева, д. 11</t>
  </si>
  <si>
    <t>п. Беловодка, ул. 60 лет Октября, д. 2</t>
  </si>
  <si>
    <t>г. Брянск, ул Луначарского, д. 45/9</t>
  </si>
  <si>
    <t>г. Брянск, ул Ново-Советская, д. 55</t>
  </si>
  <si>
    <t>г. Брянск, ул Ново-Советская, д. 144</t>
  </si>
  <si>
    <t>г. Брянск, ул Почтовая, д. 32</t>
  </si>
  <si>
    <t>г. Брянск, ул Тельмана, д. 70А</t>
  </si>
  <si>
    <t>г. Брянск, ул Тельмана, д. 72</t>
  </si>
  <si>
    <t>г. Брянск, ул Тельмана, д. 74</t>
  </si>
  <si>
    <t>г. Брянск, ул Тельмана, д. 74А</t>
  </si>
  <si>
    <t>г. Брянск, ул Тельмана, д. 76</t>
  </si>
  <si>
    <t>г. Брянск, ул Тельмана, д. 109А</t>
  </si>
  <si>
    <t>г. Брянск, ул Урицкого, д. 33</t>
  </si>
  <si>
    <t>г. Брянск, ул Ухтомского, д. 5</t>
  </si>
  <si>
    <t>г. Брянск, ул Чапаева, д. 6</t>
  </si>
  <si>
    <t>г. Брянск, ул Энгельса, д. 1А</t>
  </si>
  <si>
    <t>г. Клинцы, ул Декабристов, д. 27А</t>
  </si>
  <si>
    <t>г. Новозыбков, ул Наримановская, д. 10</t>
  </si>
  <si>
    <t>г. Сельцо, ул Мейпариани, д. 28</t>
  </si>
  <si>
    <t>г. Стародуб, ул Ленина, д. 128Б</t>
  </si>
  <si>
    <t>г. Фокино, ул Калинина, д. 13</t>
  </si>
  <si>
    <t>п. Локоть, пр-кт Ленина, д. 43</t>
  </si>
  <si>
    <t>п. Локоть, пр-кт Ленина, д. 47</t>
  </si>
  <si>
    <t>с. Глинищево, ул Больничная, д. 2</t>
  </si>
  <si>
    <t>п. Новые Дарковичи, ул ., д. 1</t>
  </si>
  <si>
    <t>п. Новые Дарковичи, ул ., д. 2</t>
  </si>
  <si>
    <t>Ремонт внутридомо-вых инженерных систем</t>
  </si>
  <si>
    <t>п. Путевка, ул Строителей, д. 19</t>
  </si>
  <si>
    <t>п. Выгоничи, ул Молодежная, д. 1</t>
  </si>
  <si>
    <t>п. Пильшино, ул Мира, д. 6</t>
  </si>
  <si>
    <t>пгт Дубровка, мкр 1-й, д. 36</t>
  </si>
  <si>
    <t>п. Бытошь, ул Пионерская, д. 3</t>
  </si>
  <si>
    <t>п. Бытошь, ул Циолковского, д. 4</t>
  </si>
  <si>
    <t>г. Дятьково, мкр 13-й, д. 15</t>
  </si>
  <si>
    <t>г. Дятьково, ул Ленина, д. 147</t>
  </si>
  <si>
    <t>п. Старь, ул Площадь 30 лет Победы, д. 7</t>
  </si>
  <si>
    <t>с. Воробейня, ул Центральная, д. 6</t>
  </si>
  <si>
    <t>г. Злынка, ул Вокзальная, д. 36</t>
  </si>
  <si>
    <t>п. Теплое, ул Школьная, д. 13</t>
  </si>
  <si>
    <t>п. Рогнедино, ул Ленина, д. 70А</t>
  </si>
  <si>
    <t>г. Фокино, ул Калинина, д. 1</t>
  </si>
  <si>
    <t>г. Фокино, ул Калинина, д. 2</t>
  </si>
  <si>
    <t>г. Фокино, ул Калинина, д. 26</t>
  </si>
  <si>
    <t>п. Марьинка, ул Мичурина, д. 1А</t>
  </si>
  <si>
    <t>пгт Погар, ул Ананченко, д. 20</t>
  </si>
  <si>
    <t>п. Озаренный, ул Дорожная, д. 7</t>
  </si>
  <si>
    <t>г. Почеп, пер 2-й Мира, д. 11</t>
  </si>
  <si>
    <t>г. Почеп, пер Октябрьский, д. 6А</t>
  </si>
  <si>
    <t>г. Почеп, ул Кирова, д. 2</t>
  </si>
  <si>
    <t>г. Севск, ул. Салтыкова-Щедрина, д. 40</t>
  </si>
  <si>
    <t>п. Суземка, пл. Ленина, д.9/2</t>
  </si>
  <si>
    <t>г. Сураж, ул Октябрьская, д. 9А</t>
  </si>
  <si>
    <t>пгт Белая Березка, ул Калинина, д. 10</t>
  </si>
  <si>
    <t>пгт Белая Березка, ул Ленина, д. 16</t>
  </si>
  <si>
    <t>г. Трубчевск, ул Луначарского, д. 76</t>
  </si>
  <si>
    <t>с. Найтоповичи, ул Пролетарская, д. 24</t>
  </si>
  <si>
    <t>г. Унеча, пер Крупской, д. 8</t>
  </si>
  <si>
    <t>г. Унеча, ул Иванова, д. 7</t>
  </si>
  <si>
    <t>г. Унеча, ул Иванова, д. 13</t>
  </si>
  <si>
    <t>г. Унеча, ул Иванова, д. 17</t>
  </si>
  <si>
    <t>Муниципальное образование "Жирятинский муниципальный район"</t>
  </si>
  <si>
    <t>Ремонт фунда-мента</t>
  </si>
  <si>
    <t>Утеп-ление  фасадов</t>
  </si>
  <si>
    <t>п. Локоть, пр-кт Ленина, д. 21</t>
  </si>
  <si>
    <t>п. Локоть, пр-кт Ленина, д. 33</t>
  </si>
  <si>
    <t>г. Карачев, ул Советская, д. 53А</t>
  </si>
  <si>
    <t>г. Карачев, ул Ленина, д. 53</t>
  </si>
  <si>
    <t>г. Трубчевск, ул Заводская, д. 4</t>
  </si>
  <si>
    <t>г. Мглин, пер. 3-й Первомайский, д. 1А</t>
  </si>
  <si>
    <t>г. Жуковка, ул. Коммунальная, д. 3А</t>
  </si>
  <si>
    <t>г. Сураж, ул. Ленина, д. 61</t>
  </si>
  <si>
    <t>г. Сельцо, ул Кирова, д. 61</t>
  </si>
  <si>
    <t>г. Дятьково, ул Циолковского, д. 3</t>
  </si>
  <si>
    <t>Пер-во невент. крыши на вент. крышу, устр-во выходов на кровлю</t>
  </si>
  <si>
    <t>Установка коллектив-ных (общедо-мовых) ПУ и УУ</t>
  </si>
  <si>
    <t>Другие виды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</si>
  <si>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</si>
  <si>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</si>
  <si>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</si>
  <si>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</si>
  <si>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12.2016</t>
  </si>
  <si>
    <t>Приложение №1 к постановлению Правительства Брянской области  от                                    №</t>
  </si>
  <si>
    <t>в том числе:</t>
  </si>
  <si>
    <t>Количество работ</t>
  </si>
  <si>
    <t>г. Брянск, пр-кт Станке Димитрова, д. 69</t>
  </si>
  <si>
    <t>Приложение 2                                                                                                 к постановлению Правительства Брянской области от _______ 2016 г. №____</t>
  </si>
  <si>
    <t>Приложение 3                                                                                                 к постановлению Правительства Брянской области                      от _______ 2016 г. №____</t>
  </si>
  <si>
    <t>(приложение 1 к краткосрочному (2016 год) плану реализации региональной пограммы "Проведение капитального ремонта общего имущества многоквартирных домов на территории Брянской области" (2014 - 2043 годы))</t>
  </si>
  <si>
    <t>г. Брянск, ул Тельмана, д. 115</t>
  </si>
  <si>
    <t>г. Брянск, ул Тельмана, д. 117</t>
  </si>
  <si>
    <t>г. Брянск, ул Транспортная, д. 2</t>
  </si>
  <si>
    <t>пгт Климово, ул Коммунистическая, д. 14</t>
  </si>
  <si>
    <t xml:space="preserve">                              Список многоквартирных домов для изменений в КСП 2016 г.</t>
  </si>
  <si>
    <t>Стоимость по видам работ по КСП</t>
  </si>
  <si>
    <t>Площадь кровли, м2</t>
  </si>
  <si>
    <t>по ПСД</t>
  </si>
  <si>
    <t>г. Брянск, ул Тельмана, д. 86</t>
  </si>
  <si>
    <t>п. Каменка, ул ., д. 17</t>
  </si>
  <si>
    <t>г. Брянск, рп Белые Берега, ул Карла Маркса, д. 11А</t>
  </si>
  <si>
    <t>по ФАКТУ</t>
  </si>
  <si>
    <t xml:space="preserve">                     Приложение 1       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 _________ 20__ г.  № 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</si>
</sst>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#,##0.0000&quot;р.&quot;"/>
    <numFmt numFmtId="167" formatCode="#,##0.000000"/>
  </numFmts>
  <fonts count="46" x14ac:knownFonts="1">
    <font>
      <sz val="10"/>
      <name val="Times New Roman"/>
    </font>
    <font>
      <sz val="10"/>
      <name val="Arial Cyr"/>
      <charset val="204"/>
    </font>
    <font>
      <sz val="8"/>
      <name val="Times New Roman"/>
      <family val="1"/>
      <charset val="204"/>
    </font>
    <font>
      <sz val="8"/>
      <name val="Arial Narrow"/>
      <family val="2"/>
      <charset val="204"/>
    </font>
    <font>
      <sz val="7"/>
      <name val="Arial Narrow"/>
      <family val="2"/>
      <charset val="204"/>
    </font>
    <font>
      <sz val="6"/>
      <name val="Arial Narrow"/>
      <family val="2"/>
      <charset val="204"/>
    </font>
    <font>
      <sz val="6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4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7"/>
      <color indexed="8"/>
      <name val="Arial Narrow"/>
      <family val="2"/>
      <charset val="204"/>
    </font>
    <font>
      <sz val="10"/>
      <name val="Times New Roman"/>
      <family val="1"/>
      <charset val="204"/>
    </font>
    <font>
      <sz val="18"/>
      <color indexed="56"/>
      <name val="Calibri Light"/>
      <family val="2"/>
      <charset val="204"/>
    </font>
    <font>
      <sz val="9"/>
      <name val="Times New Roman"/>
      <family val="1"/>
      <charset val="204"/>
    </font>
    <font>
      <sz val="10"/>
      <name val="Arial Narrow"/>
      <family val="2"/>
      <charset val="204"/>
    </font>
    <font>
      <sz val="9"/>
      <name val="Arial Narrow"/>
      <family val="2"/>
      <charset val="204"/>
    </font>
    <font>
      <b/>
      <sz val="10"/>
      <name val="Arial Narrow"/>
      <family val="2"/>
      <charset val="204"/>
    </font>
    <font>
      <b/>
      <sz val="7"/>
      <name val="Arial Narrow"/>
      <family val="2"/>
      <charset val="204"/>
    </font>
    <font>
      <sz val="10"/>
      <color indexed="8"/>
      <name val="Arial"/>
      <family val="2"/>
      <charset val="1"/>
    </font>
    <font>
      <sz val="10"/>
      <name val="Arial Cyr"/>
      <family val="2"/>
      <charset val="204"/>
    </font>
    <font>
      <sz val="10"/>
      <name val="Helv"/>
      <charset val="204"/>
    </font>
    <font>
      <b/>
      <sz val="9"/>
      <name val="Arial Narrow"/>
      <family val="2"/>
      <charset val="204"/>
    </font>
    <font>
      <sz val="5"/>
      <name val="Arial Narrow"/>
      <family val="2"/>
      <charset val="204"/>
    </font>
    <font>
      <sz val="8"/>
      <name val="Times New Roman"/>
      <family val="1"/>
      <charset val="204"/>
    </font>
    <font>
      <sz val="10"/>
      <color indexed="8"/>
      <name val="Arial Narrow"/>
      <family val="2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10"/>
      <name val="Arial Narrow"/>
      <family val="2"/>
      <charset val="204"/>
    </font>
    <font>
      <sz val="8"/>
      <name val="Times New Roman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1">
    <xf numFmtId="0" fontId="0" fillId="0" borderId="0" applyNumberFormat="0" applyBorder="0" applyProtection="0">
      <alignment horizontal="left" vertical="center" wrapText="1"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7" fillId="6" borderId="0" applyNumberFormat="0" applyBorder="0" applyAlignment="0" applyProtection="0"/>
    <xf numFmtId="0" fontId="7" fillId="25" borderId="0" applyNumberFormat="0" applyBorder="0" applyAlignment="0" applyProtection="0"/>
    <xf numFmtId="0" fontId="7" fillId="6" borderId="0" applyNumberFormat="0" applyBorder="0" applyAlignment="0" applyProtection="0"/>
    <xf numFmtId="0" fontId="7" fillId="25" borderId="0" applyNumberFormat="0" applyBorder="0" applyAlignment="0" applyProtection="0"/>
    <xf numFmtId="0" fontId="7" fillId="6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8" fillId="30" borderId="0" applyNumberFormat="0" applyBorder="0" applyAlignment="0" applyProtection="0"/>
    <xf numFmtId="0" fontId="8" fillId="17" borderId="0" applyNumberFormat="0" applyBorder="0" applyAlignment="0" applyProtection="0"/>
    <xf numFmtId="0" fontId="8" fillId="30" borderId="0" applyNumberFormat="0" applyBorder="0" applyAlignment="0" applyProtection="0"/>
    <xf numFmtId="0" fontId="8" fillId="1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2" borderId="0" applyNumberFormat="0" applyBorder="0" applyAlignment="0" applyProtection="0"/>
    <xf numFmtId="0" fontId="8" fillId="6" borderId="0" applyNumberFormat="0" applyBorder="0" applyAlignment="0" applyProtection="0"/>
    <xf numFmtId="0" fontId="8" fillId="33" borderId="0" applyNumberFormat="0" applyBorder="0" applyAlignment="0" applyProtection="0"/>
    <xf numFmtId="0" fontId="8" fillId="6" borderId="0" applyNumberFormat="0" applyBorder="0" applyAlignment="0" applyProtection="0"/>
    <xf numFmtId="0" fontId="8" fillId="33" borderId="0" applyNumberFormat="0" applyBorder="0" applyAlignment="0" applyProtection="0"/>
    <xf numFmtId="0" fontId="8" fillId="6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27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29" borderId="0" applyNumberFormat="0" applyBorder="0" applyAlignment="0" applyProtection="0"/>
    <xf numFmtId="0" fontId="8" fillId="39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9" fillId="15" borderId="1" applyNumberFormat="0" applyAlignment="0" applyProtection="0"/>
    <xf numFmtId="0" fontId="9" fillId="6" borderId="1" applyNumberFormat="0" applyAlignment="0" applyProtection="0"/>
    <xf numFmtId="0" fontId="10" fillId="42" borderId="2" applyNumberFormat="0" applyAlignment="0" applyProtection="0"/>
    <xf numFmtId="0" fontId="10" fillId="43" borderId="2" applyNumberFormat="0" applyAlignment="0" applyProtection="0"/>
    <xf numFmtId="0" fontId="11" fillId="42" borderId="1" applyNumberFormat="0" applyAlignment="0" applyProtection="0"/>
    <xf numFmtId="0" fontId="11" fillId="43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26" fillId="0" borderId="0">
      <alignment horizontal="right" vertical="top" wrapText="1"/>
    </xf>
    <xf numFmtId="0" fontId="1" fillId="0" borderId="0"/>
    <xf numFmtId="0" fontId="16" fillId="44" borderId="7" applyNumberFormat="0" applyAlignment="0" applyProtection="0"/>
    <xf numFmtId="0" fontId="16" fillId="45" borderId="7" applyNumberFormat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7" fillId="0" borderId="0"/>
    <xf numFmtId="0" fontId="19" fillId="0" borderId="0"/>
    <xf numFmtId="0" fontId="26" fillId="0" borderId="0" applyNumberFormat="0" applyBorder="0" applyProtection="0">
      <alignment horizontal="left" vertical="center" wrapText="1"/>
    </xf>
    <xf numFmtId="0" fontId="26" fillId="0" borderId="0" applyNumberFormat="0" applyBorder="0" applyProtection="0">
      <alignment horizontal="left" vertical="center" wrapText="1"/>
    </xf>
    <xf numFmtId="0" fontId="19" fillId="0" borderId="0"/>
    <xf numFmtId="0" fontId="1" fillId="0" borderId="0"/>
    <xf numFmtId="0" fontId="7" fillId="0" borderId="0"/>
    <xf numFmtId="0" fontId="1" fillId="0" borderId="0"/>
    <xf numFmtId="0" fontId="33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47" borderId="8" applyNumberFormat="0" applyFont="0" applyAlignment="0" applyProtection="0"/>
    <xf numFmtId="0" fontId="7" fillId="47" borderId="8" applyNumberFormat="0" applyFont="0" applyAlignment="0" applyProtection="0"/>
    <xf numFmtId="9" fontId="2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2" fillId="0" borderId="9" applyNumberFormat="0" applyFill="0" applyAlignment="0" applyProtection="0"/>
    <xf numFmtId="0" fontId="35" fillId="0" borderId="0"/>
    <xf numFmtId="0" fontId="23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</cellStyleXfs>
  <cellXfs count="128">
    <xf numFmtId="0" fontId="0" fillId="0" borderId="0" xfId="0">
      <alignment horizontal="left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ill="1">
      <alignment horizontal="left" vertical="center" wrapText="1"/>
    </xf>
    <xf numFmtId="0" fontId="29" fillId="0" borderId="0" xfId="0" applyFont="1" applyFill="1">
      <alignment horizontal="left" vertical="center" wrapText="1"/>
    </xf>
    <xf numFmtId="0" fontId="38" fillId="0" borderId="0" xfId="0" applyFont="1" applyFill="1" applyAlignment="1">
      <alignment horizontal="center" vertical="center" wrapText="1"/>
    </xf>
    <xf numFmtId="0" fontId="36" fillId="0" borderId="11" xfId="0" applyFont="1" applyFill="1" applyBorder="1" applyAlignment="1">
      <alignment vertical="center" wrapText="1"/>
    </xf>
    <xf numFmtId="2" fontId="25" fillId="0" borderId="12" xfId="206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>
      <alignment horizontal="left" vertical="center" wrapText="1"/>
    </xf>
    <xf numFmtId="0" fontId="4" fillId="0" borderId="0" xfId="0" applyFont="1" applyFill="1" applyBorder="1" applyAlignment="1">
      <alignment vertical="justify" wrapText="1"/>
    </xf>
    <xf numFmtId="0" fontId="28" fillId="0" borderId="0" xfId="0" applyFont="1" applyFill="1" applyAlignment="1">
      <alignment vertical="center" wrapText="1"/>
    </xf>
    <xf numFmtId="0" fontId="6" fillId="0" borderId="0" xfId="0" applyFont="1" applyFill="1">
      <alignment horizontal="left"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165" fontId="29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>
      <alignment horizontal="left" vertical="center" wrapText="1"/>
    </xf>
    <xf numFmtId="4" fontId="29" fillId="0" borderId="0" xfId="0" applyNumberFormat="1" applyFont="1" applyFill="1" applyAlignment="1">
      <alignment horizontal="center" vertical="center" wrapText="1"/>
    </xf>
    <xf numFmtId="0" fontId="29" fillId="0" borderId="0" xfId="0" applyNumberFormat="1" applyFont="1" applyFill="1" applyAlignment="1">
      <alignment horizontal="center" vertical="center" wrapText="1"/>
    </xf>
    <xf numFmtId="0" fontId="40" fillId="0" borderId="0" xfId="0" applyFont="1" applyFill="1">
      <alignment horizontal="left" vertical="center" wrapText="1"/>
    </xf>
    <xf numFmtId="4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1" fillId="0" borderId="0" xfId="0" applyNumberFormat="1" applyFont="1" applyFill="1" applyAlignment="1">
      <alignment horizontal="center" vertical="center" wrapText="1"/>
    </xf>
    <xf numFmtId="166" fontId="25" fillId="0" borderId="0" xfId="0" applyNumberFormat="1" applyFont="1" applyFill="1" applyBorder="1" applyAlignment="1">
      <alignment horizontal="center" vertical="center" wrapText="1"/>
    </xf>
    <xf numFmtId="4" fontId="42" fillId="0" borderId="0" xfId="0" applyNumberFormat="1" applyFont="1" applyFill="1" applyBorder="1" applyAlignment="1">
      <alignment vertical="center" wrapText="1"/>
    </xf>
    <xf numFmtId="0" fontId="43" fillId="48" borderId="0" xfId="161" applyFont="1" applyFill="1">
      <alignment horizontal="left" vertical="center" wrapText="1"/>
    </xf>
    <xf numFmtId="0" fontId="31" fillId="48" borderId="10" xfId="161" applyFont="1" applyFill="1" applyBorder="1" applyAlignment="1">
      <alignment horizontal="center" vertical="center" wrapText="1"/>
    </xf>
    <xf numFmtId="4" fontId="31" fillId="48" borderId="10" xfId="161" applyNumberFormat="1" applyFont="1" applyFill="1" applyBorder="1" applyAlignment="1">
      <alignment horizontal="center" vertical="center" wrapText="1"/>
    </xf>
    <xf numFmtId="0" fontId="26" fillId="48" borderId="0" xfId="161" applyFill="1">
      <alignment horizontal="left" vertical="center" wrapText="1"/>
    </xf>
    <xf numFmtId="0" fontId="29" fillId="48" borderId="10" xfId="161" applyFont="1" applyFill="1" applyBorder="1" applyAlignment="1">
      <alignment horizontal="center" vertical="center" wrapText="1"/>
    </xf>
    <xf numFmtId="0" fontId="29" fillId="48" borderId="10" xfId="161" applyFont="1" applyFill="1" applyBorder="1" applyAlignment="1">
      <alignment horizontal="left" vertical="center" wrapText="1" shrinkToFit="1"/>
    </xf>
    <xf numFmtId="4" fontId="29" fillId="48" borderId="10" xfId="161" applyNumberFormat="1" applyFont="1" applyFill="1" applyBorder="1" applyAlignment="1">
      <alignment horizontal="center" vertical="center" wrapText="1"/>
    </xf>
    <xf numFmtId="0" fontId="29" fillId="48" borderId="10" xfId="161" applyFont="1" applyFill="1" applyBorder="1" applyAlignment="1">
      <alignment horizontal="center" vertical="center" wrapText="1" shrinkToFit="1"/>
    </xf>
    <xf numFmtId="0" fontId="26" fillId="48" borderId="0" xfId="161" applyFont="1" applyFill="1">
      <alignment horizontal="left" vertical="center" wrapText="1"/>
    </xf>
    <xf numFmtId="2" fontId="29" fillId="48" borderId="10" xfId="161" applyNumberFormat="1" applyFont="1" applyFill="1" applyBorder="1" applyAlignment="1">
      <alignment horizontal="center" vertical="center" wrapText="1" shrinkToFit="1"/>
    </xf>
    <xf numFmtId="0" fontId="26" fillId="48" borderId="10" xfId="161" applyFont="1" applyFill="1" applyBorder="1" applyAlignment="1">
      <alignment horizontal="center" vertical="center" wrapText="1"/>
    </xf>
    <xf numFmtId="0" fontId="29" fillId="48" borderId="14" xfId="161" applyFont="1" applyFill="1" applyBorder="1" applyAlignment="1">
      <alignment horizontal="left" vertical="center" wrapText="1" shrinkToFit="1"/>
    </xf>
    <xf numFmtId="0" fontId="29" fillId="48" borderId="15" xfId="161" applyFont="1" applyFill="1" applyBorder="1" applyAlignment="1">
      <alignment horizontal="left" vertical="center" wrapText="1" shrinkToFit="1"/>
    </xf>
    <xf numFmtId="4" fontId="29" fillId="48" borderId="12" xfId="161" applyNumberFormat="1" applyFont="1" applyFill="1" applyBorder="1" applyAlignment="1">
      <alignment horizontal="center" vertical="center" wrapText="1"/>
    </xf>
    <xf numFmtId="0" fontId="29" fillId="48" borderId="12" xfId="161" applyFont="1" applyFill="1" applyBorder="1" applyAlignment="1">
      <alignment horizontal="center" vertical="center" wrapText="1" shrinkToFit="1"/>
    </xf>
    <xf numFmtId="0" fontId="26" fillId="48" borderId="10" xfId="161" applyFont="1" applyFill="1" applyBorder="1">
      <alignment horizontal="left" vertical="center" wrapText="1"/>
    </xf>
    <xf numFmtId="4" fontId="29" fillId="48" borderId="11" xfId="161" applyNumberFormat="1" applyFont="1" applyFill="1" applyBorder="1" applyAlignment="1">
      <alignment horizontal="center" vertical="center" wrapText="1"/>
    </xf>
    <xf numFmtId="0" fontId="26" fillId="48" borderId="0" xfId="161" applyFont="1" applyFill="1" applyBorder="1">
      <alignment horizontal="left" vertical="center" wrapText="1"/>
    </xf>
    <xf numFmtId="0" fontId="44" fillId="49" borderId="10" xfId="161" applyFont="1" applyFill="1" applyBorder="1" applyAlignment="1">
      <alignment horizontal="center" vertical="center" wrapText="1" shrinkToFit="1"/>
    </xf>
    <xf numFmtId="4" fontId="26" fillId="48" borderId="0" xfId="161" applyNumberFormat="1" applyFont="1" applyFill="1">
      <alignment horizontal="left" vertical="center" wrapText="1"/>
    </xf>
    <xf numFmtId="0" fontId="29" fillId="48" borderId="10" xfId="161" applyFont="1" applyFill="1" applyBorder="1" applyAlignment="1">
      <alignment horizontal="left" vertical="center" wrapText="1"/>
    </xf>
    <xf numFmtId="0" fontId="29" fillId="48" borderId="10" xfId="161" applyFont="1" applyFill="1" applyBorder="1" applyAlignment="1">
      <alignment vertical="center" wrapText="1"/>
    </xf>
    <xf numFmtId="0" fontId="28" fillId="48" borderId="0" xfId="161" applyFont="1" applyFill="1">
      <alignment horizontal="left" vertical="center" wrapText="1"/>
    </xf>
    <xf numFmtId="4" fontId="28" fillId="48" borderId="0" xfId="161" applyNumberFormat="1" applyFont="1" applyFill="1" applyAlignment="1">
      <alignment horizontal="center" vertical="center" wrapText="1"/>
    </xf>
    <xf numFmtId="0" fontId="28" fillId="48" borderId="0" xfId="161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167" fontId="42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>
      <alignment horizontal="left" vertical="center" wrapText="1"/>
    </xf>
    <xf numFmtId="165" fontId="4" fillId="0" borderId="0" xfId="0" applyNumberFormat="1" applyFont="1" applyFill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Alignment="1">
      <alignment horizontal="center" vertical="center" wrapText="1"/>
    </xf>
    <xf numFmtId="165" fontId="29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Alignment="1">
      <alignment horizontal="center" vertical="center" wrapText="1"/>
    </xf>
    <xf numFmtId="2" fontId="29" fillId="0" borderId="0" xfId="0" applyNumberFormat="1" applyFont="1" applyFill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2" fontId="29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30" fillId="0" borderId="0" xfId="0" applyNumberFormat="1" applyFont="1" applyFill="1" applyAlignment="1">
      <alignment horizontal="center" vertical="center" wrapText="1"/>
    </xf>
    <xf numFmtId="2" fontId="31" fillId="0" borderId="11" xfId="0" applyNumberFormat="1" applyFont="1" applyFill="1" applyBorder="1" applyAlignment="1">
      <alignment horizontal="center" wrapText="1" shrinkToFit="1"/>
    </xf>
    <xf numFmtId="2" fontId="36" fillId="0" borderId="11" xfId="0" applyNumberFormat="1" applyFont="1" applyFill="1" applyBorder="1" applyAlignment="1">
      <alignment horizontal="center" vertical="center" wrapText="1"/>
    </xf>
    <xf numFmtId="2" fontId="37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textRotation="90" wrapText="1"/>
    </xf>
    <xf numFmtId="0" fontId="26" fillId="48" borderId="11" xfId="161" applyFont="1" applyFill="1" applyBorder="1" applyAlignment="1">
      <alignment horizontal="left" vertical="center"/>
    </xf>
    <xf numFmtId="0" fontId="31" fillId="48" borderId="14" xfId="161" applyFont="1" applyFill="1" applyBorder="1" applyAlignment="1">
      <alignment horizontal="center" vertical="center" wrapText="1"/>
    </xf>
    <xf numFmtId="0" fontId="31" fillId="48" borderId="16" xfId="161" applyFont="1" applyFill="1" applyBorder="1" applyAlignment="1">
      <alignment horizontal="center" vertical="center" wrapText="1"/>
    </xf>
    <xf numFmtId="0" fontId="31" fillId="48" borderId="17" xfId="16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4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4" fontId="42" fillId="0" borderId="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textRotation="90" wrapText="1"/>
    </xf>
    <xf numFmtId="4" fontId="4" fillId="0" borderId="12" xfId="0" applyNumberFormat="1" applyFont="1" applyFill="1" applyBorder="1" applyAlignment="1">
      <alignment horizontal="center" vertical="center" textRotation="90" wrapText="1"/>
    </xf>
    <xf numFmtId="4" fontId="4" fillId="0" borderId="18" xfId="0" applyNumberFormat="1" applyFont="1" applyFill="1" applyBorder="1" applyAlignment="1">
      <alignment horizontal="center" vertical="center" textRotation="90" wrapText="1"/>
    </xf>
    <xf numFmtId="4" fontId="4" fillId="0" borderId="19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wrapText="1" shrinkToFi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165" fontId="4" fillId="0" borderId="10" xfId="0" applyNumberFormat="1" applyFont="1" applyFill="1" applyBorder="1" applyAlignment="1">
      <alignment horizontal="center" vertical="center" textRotation="90" wrapText="1"/>
    </xf>
    <xf numFmtId="165" fontId="4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justify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wrapText="1" shrinkToFi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165" fontId="4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justify" wrapText="1"/>
    </xf>
    <xf numFmtId="0" fontId="31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>
      <alignment horizontal="left" vertical="center" wrapText="1"/>
    </xf>
    <xf numFmtId="0" fontId="4" fillId="0" borderId="19" xfId="0" applyFont="1" applyFill="1" applyBorder="1">
      <alignment horizontal="left" vertical="center" wrapText="1"/>
    </xf>
  </cellXfs>
  <cellStyles count="221">
    <cellStyle name="20% — акцент1" xfId="1"/>
    <cellStyle name="20% - Акцент1 2" xfId="2"/>
    <cellStyle name="20% — акцент1 2" xfId="3"/>
    <cellStyle name="20% - Акцент1 3" xfId="4"/>
    <cellStyle name="20% — акцент1 3" xfId="5"/>
    <cellStyle name="20% - Акцент1 4" xfId="6"/>
    <cellStyle name="20% — акцент1 4" xfId="7"/>
    <cellStyle name="20% — акцент2" xfId="8"/>
    <cellStyle name="20% - Акцент2 2" xfId="9"/>
    <cellStyle name="20% — акцент2 2" xfId="10"/>
    <cellStyle name="20% - Акцент2 3" xfId="11"/>
    <cellStyle name="20% — акцент2 3" xfId="12"/>
    <cellStyle name="20% - Акцент2 4" xfId="13"/>
    <cellStyle name="20% — акцент2 4" xfId="14"/>
    <cellStyle name="20% — акцент3" xfId="15"/>
    <cellStyle name="20% - Акцент3 2" xfId="16"/>
    <cellStyle name="20% — акцент3 2" xfId="17"/>
    <cellStyle name="20% - Акцент3 3" xfId="18"/>
    <cellStyle name="20% — акцент3 3" xfId="19"/>
    <cellStyle name="20% - Акцент3 4" xfId="20"/>
    <cellStyle name="20% — акцент3 4" xfId="21"/>
    <cellStyle name="20% — акцент4" xfId="22"/>
    <cellStyle name="20% - Акцент4 2" xfId="23"/>
    <cellStyle name="20% — акцент4 2" xfId="24"/>
    <cellStyle name="20% - Акцент4 3" xfId="25"/>
    <cellStyle name="20% — акцент4 3" xfId="26"/>
    <cellStyle name="20% - Акцент4 4" xfId="27"/>
    <cellStyle name="20% — акцент4 4" xfId="28"/>
    <cellStyle name="20% — акцент5" xfId="29"/>
    <cellStyle name="20% - Акцент5 2" xfId="30"/>
    <cellStyle name="20% — акцент5 2" xfId="31"/>
    <cellStyle name="20% - Акцент5 3" xfId="32"/>
    <cellStyle name="20% — акцент5 3" xfId="33"/>
    <cellStyle name="20% - Акцент5 4" xfId="34"/>
    <cellStyle name="20% — акцент5 4" xfId="35"/>
    <cellStyle name="20% — акцент6" xfId="36"/>
    <cellStyle name="20% - Акцент6 2" xfId="37"/>
    <cellStyle name="20% — акцент6 2" xfId="38"/>
    <cellStyle name="20% - Акцент6 3" xfId="39"/>
    <cellStyle name="20% — акцент6 3" xfId="40"/>
    <cellStyle name="20% - Акцент6 4" xfId="41"/>
    <cellStyle name="20% — акцент6 4" xfId="42"/>
    <cellStyle name="40% — акцент1" xfId="43"/>
    <cellStyle name="40% - Акцент1 2" xfId="44"/>
    <cellStyle name="40% — акцент1 2" xfId="45"/>
    <cellStyle name="40% - Акцент1 3" xfId="46"/>
    <cellStyle name="40% — акцент1 3" xfId="47"/>
    <cellStyle name="40% - Акцент1 4" xfId="48"/>
    <cellStyle name="40% — акцент1 4" xfId="49"/>
    <cellStyle name="40% — акцент2" xfId="50"/>
    <cellStyle name="40% - Акцент2 2" xfId="51"/>
    <cellStyle name="40% — акцент2 2" xfId="52"/>
    <cellStyle name="40% - Акцент2 3" xfId="53"/>
    <cellStyle name="40% — акцент2 3" xfId="54"/>
    <cellStyle name="40% - Акцент2 4" xfId="55"/>
    <cellStyle name="40% — акцент2 4" xfId="56"/>
    <cellStyle name="40% — акцент3" xfId="57"/>
    <cellStyle name="40% - Акцент3 2" xfId="58"/>
    <cellStyle name="40% — акцент3 2" xfId="59"/>
    <cellStyle name="40% - Акцент3 3" xfId="60"/>
    <cellStyle name="40% — акцент3 3" xfId="61"/>
    <cellStyle name="40% - Акцент3 4" xfId="62"/>
    <cellStyle name="40% — акцент3 4" xfId="63"/>
    <cellStyle name="40% — акцент4" xfId="64"/>
    <cellStyle name="40% - Акцент4 2" xfId="65"/>
    <cellStyle name="40% — акцент4 2" xfId="66"/>
    <cellStyle name="40% - Акцент4 3" xfId="67"/>
    <cellStyle name="40% — акцент4 3" xfId="68"/>
    <cellStyle name="40% - Акцент4 4" xfId="69"/>
    <cellStyle name="40% — акцент4 4" xfId="70"/>
    <cellStyle name="40% — акцент5" xfId="71"/>
    <cellStyle name="40% - Акцент5 2" xfId="72"/>
    <cellStyle name="40% — акцент5 2" xfId="73"/>
    <cellStyle name="40% - Акцент5 3" xfId="74"/>
    <cellStyle name="40% — акцент5 3" xfId="75"/>
    <cellStyle name="40% - Акцент5 4" xfId="76"/>
    <cellStyle name="40% — акцент5 4" xfId="77"/>
    <cellStyle name="40% — акцент6" xfId="78"/>
    <cellStyle name="40% - Акцент6 2" xfId="79"/>
    <cellStyle name="40% — акцент6 2" xfId="80"/>
    <cellStyle name="40% - Акцент6 3" xfId="81"/>
    <cellStyle name="40% — акцент6 3" xfId="82"/>
    <cellStyle name="40% - Акцент6 4" xfId="83"/>
    <cellStyle name="40% — акцент6 4" xfId="84"/>
    <cellStyle name="60% — акцент1" xfId="85"/>
    <cellStyle name="60% - Акцент1 2" xfId="86"/>
    <cellStyle name="60% — акцент1 2" xfId="87"/>
    <cellStyle name="60% - Акцент1 3" xfId="88"/>
    <cellStyle name="60% — акцент1 3" xfId="89"/>
    <cellStyle name="60% - Акцент1 4" xfId="90"/>
    <cellStyle name="60% — акцент1 4" xfId="91"/>
    <cellStyle name="60% — акцент2" xfId="92"/>
    <cellStyle name="60% - Акцент2 2" xfId="93"/>
    <cellStyle name="60% — акцент2 2" xfId="94"/>
    <cellStyle name="60% - Акцент2 3" xfId="95"/>
    <cellStyle name="60% — акцент2 3" xfId="96"/>
    <cellStyle name="60% - Акцент2 4" xfId="97"/>
    <cellStyle name="60% — акцент2 4" xfId="98"/>
    <cellStyle name="60% — акцент3" xfId="99"/>
    <cellStyle name="60% - Акцент3 2" xfId="100"/>
    <cellStyle name="60% — акцент3 2" xfId="101"/>
    <cellStyle name="60% - Акцент3 3" xfId="102"/>
    <cellStyle name="60% — акцент3 3" xfId="103"/>
    <cellStyle name="60% - Акцент3 4" xfId="104"/>
    <cellStyle name="60% — акцент3 4" xfId="105"/>
    <cellStyle name="60% — акцент4" xfId="106"/>
    <cellStyle name="60% - Акцент4 2" xfId="107"/>
    <cellStyle name="60% — акцент4 2" xfId="108"/>
    <cellStyle name="60% - Акцент4 3" xfId="109"/>
    <cellStyle name="60% — акцент4 3" xfId="110"/>
    <cellStyle name="60% - Акцент4 4" xfId="111"/>
    <cellStyle name="60% — акцент4 4" xfId="112"/>
    <cellStyle name="60% — акцент5" xfId="113"/>
    <cellStyle name="60% - Акцент5 2" xfId="114"/>
    <cellStyle name="60% — акцент5 2" xfId="115"/>
    <cellStyle name="60% - Акцент5 3" xfId="116"/>
    <cellStyle name="60% — акцент5 3" xfId="117"/>
    <cellStyle name="60% - Акцент5 4" xfId="118"/>
    <cellStyle name="60% — акцент5 4" xfId="119"/>
    <cellStyle name="60% — акцент6" xfId="120"/>
    <cellStyle name="60% - Акцент6 2" xfId="121"/>
    <cellStyle name="60% — акцент6 2" xfId="122"/>
    <cellStyle name="60% - Акцент6 3" xfId="123"/>
    <cellStyle name="60% — акцент6 3" xfId="124"/>
    <cellStyle name="60% - Акцент6 4" xfId="125"/>
    <cellStyle name="60% — акцент6 4" xfId="126"/>
    <cellStyle name="Акцент1" xfId="127" builtinId="29" customBuiltin="1"/>
    <cellStyle name="Акцент1 2" xfId="128"/>
    <cellStyle name="Акцент2" xfId="129" builtinId="33" customBuiltin="1"/>
    <cellStyle name="Акцент2 2" xfId="130"/>
    <cellStyle name="Акцент3" xfId="131" builtinId="37" customBuiltin="1"/>
    <cellStyle name="Акцент3 2" xfId="132"/>
    <cellStyle name="Акцент4" xfId="133" builtinId="41" customBuiltin="1"/>
    <cellStyle name="Акцент4 2" xfId="134"/>
    <cellStyle name="Акцент5" xfId="135" builtinId="45" customBuiltin="1"/>
    <cellStyle name="Акцент5 2" xfId="136"/>
    <cellStyle name="Акцент6" xfId="137" builtinId="49" customBuiltin="1"/>
    <cellStyle name="Акцент6 2" xfId="138"/>
    <cellStyle name="Ввод " xfId="139" builtinId="20" customBuiltin="1"/>
    <cellStyle name="Ввод  2" xfId="140"/>
    <cellStyle name="Вывод" xfId="141" builtinId="21" customBuiltin="1"/>
    <cellStyle name="Вывод 2" xfId="142"/>
    <cellStyle name="Вычисление" xfId="143" builtinId="22" customBuiltin="1"/>
    <cellStyle name="Вычисление 2" xfId="144"/>
    <cellStyle name="Заголовок 1" xfId="145" builtinId="16" customBuiltin="1"/>
    <cellStyle name="Заголовок 2" xfId="146" builtinId="17" customBuiltin="1"/>
    <cellStyle name="Заголовок 3" xfId="147" builtinId="18" customBuiltin="1"/>
    <cellStyle name="Заголовок 4" xfId="148" builtinId="19" customBuiltin="1"/>
    <cellStyle name="Итог" xfId="149" builtinId="25" customBuiltin="1"/>
    <cellStyle name="Итоги" xfId="150"/>
    <cellStyle name="ИтогоБИМ" xfId="151"/>
    <cellStyle name="Контрольная ячейка" xfId="152" builtinId="23" customBuiltin="1"/>
    <cellStyle name="Контрольная ячейка 2" xfId="153"/>
    <cellStyle name="Название" xfId="154" builtinId="15" customBuiltin="1"/>
    <cellStyle name="Название 2" xfId="155"/>
    <cellStyle name="Нейтральный" xfId="156" builtinId="28" customBuiltin="1"/>
    <cellStyle name="Нейтральный 2" xfId="157"/>
    <cellStyle name="Обычный" xfId="0" builtinId="0"/>
    <cellStyle name="Обычный 10" xfId="158"/>
    <cellStyle name="Обычный 11" xfId="159"/>
    <cellStyle name="Обычный 12" xfId="160"/>
    <cellStyle name="Обычный 15" xfId="161"/>
    <cellStyle name="Обычный 16" xfId="162"/>
    <cellStyle name="Обычный 2" xfId="163"/>
    <cellStyle name="Обычный 2 2" xfId="164"/>
    <cellStyle name="Обычный 2 2 2" xfId="165"/>
    <cellStyle name="Обычный 2 2 3" xfId="166"/>
    <cellStyle name="Обычный 2 2_17.2" xfId="167"/>
    <cellStyle name="Обычный 2_17.1 перечень МКД" xfId="168"/>
    <cellStyle name="Обычный 3" xfId="169"/>
    <cellStyle name="Обычный 3 2" xfId="170"/>
    <cellStyle name="Обычный 3 2 2" xfId="171"/>
    <cellStyle name="Обычный 3 3" xfId="172"/>
    <cellStyle name="Обычный 3 3 2" xfId="173"/>
    <cellStyle name="Обычный 3 4" xfId="174"/>
    <cellStyle name="Обычный 3 5" xfId="175"/>
    <cellStyle name="Обычный 3 6" xfId="176"/>
    <cellStyle name="Обычный 3_17.2" xfId="177"/>
    <cellStyle name="Обычный 4" xfId="178"/>
    <cellStyle name="Обычный 4 2" xfId="179"/>
    <cellStyle name="Обычный 4 2 2" xfId="180"/>
    <cellStyle name="Обычный 4 3" xfId="181"/>
    <cellStyle name="Обычный 4 3 2" xfId="182"/>
    <cellStyle name="Обычный 4 4" xfId="183"/>
    <cellStyle name="Обычный 4 5" xfId="184"/>
    <cellStyle name="Обычный 4 6" xfId="185"/>
    <cellStyle name="Обычный 4 7" xfId="186"/>
    <cellStyle name="Обычный 5" xfId="187"/>
    <cellStyle name="Обычный 6" xfId="188"/>
    <cellStyle name="Обычный 6 2" xfId="189"/>
    <cellStyle name="Обычный 6 2 2" xfId="190"/>
    <cellStyle name="Обычный 6 3" xfId="191"/>
    <cellStyle name="Обычный 6 3 2" xfId="192"/>
    <cellStyle name="Обычный 6 4" xfId="193"/>
    <cellStyle name="Обычный 6 5" xfId="194"/>
    <cellStyle name="Обычный 6 6" xfId="195"/>
    <cellStyle name="Обычный 7" xfId="196"/>
    <cellStyle name="Обычный 7 2" xfId="197"/>
    <cellStyle name="Обычный 7 2 2" xfId="198"/>
    <cellStyle name="Обычный 7 3" xfId="199"/>
    <cellStyle name="Обычный 7 3 2" xfId="200"/>
    <cellStyle name="Обычный 7 4" xfId="201"/>
    <cellStyle name="Обычный 7 5" xfId="202"/>
    <cellStyle name="Обычный 8" xfId="203"/>
    <cellStyle name="Обычный 8 2" xfId="204"/>
    <cellStyle name="Обычный 9" xfId="205"/>
    <cellStyle name="Обычный_17.2 виды ремонта" xfId="206"/>
    <cellStyle name="Плохой" xfId="207" builtinId="27" customBuiltin="1"/>
    <cellStyle name="Плохой 2" xfId="208"/>
    <cellStyle name="Пояснение" xfId="209" builtinId="53" customBuiltin="1"/>
    <cellStyle name="Примечание" xfId="210" builtinId="10" customBuiltin="1"/>
    <cellStyle name="Примечание 2" xfId="211"/>
    <cellStyle name="Процентный 2" xfId="212"/>
    <cellStyle name="Процентный 3" xfId="213"/>
    <cellStyle name="Процентный 3 2" xfId="214"/>
    <cellStyle name="Связанная ячейка" xfId="215" builtinId="24" customBuiltin="1"/>
    <cellStyle name="Стиль 1" xfId="216"/>
    <cellStyle name="Текст предупреждения" xfId="217" builtinId="11" customBuiltin="1"/>
    <cellStyle name="Финансовый 2" xfId="218"/>
    <cellStyle name="Хороший" xfId="219" builtinId="26" customBuiltin="1"/>
    <cellStyle name="Хороший 2" xfId="2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L124"/>
  <sheetViews>
    <sheetView view="pageBreakPreview" topLeftCell="A58" zoomScale="115" zoomScaleNormal="145" zoomScaleSheetLayoutView="115" workbookViewId="0">
      <selection activeCell="B7" sqref="B7"/>
    </sheetView>
  </sheetViews>
  <sheetFormatPr defaultRowHeight="12.75" x14ac:dyDescent="0.2"/>
  <cols>
    <col min="1" max="1" width="4" style="61" customWidth="1"/>
    <col min="2" max="2" width="38.33203125" style="61" customWidth="1"/>
    <col min="3" max="3" width="12.1640625" style="62" hidden="1" customWidth="1"/>
    <col min="4" max="4" width="9.6640625" style="62" hidden="1" customWidth="1"/>
    <col min="5" max="5" width="4.83203125" style="63" hidden="1" customWidth="1"/>
    <col min="6" max="6" width="2.5" style="63" hidden="1" customWidth="1"/>
    <col min="7" max="7" width="7.5" style="62" hidden="1" customWidth="1"/>
    <col min="8" max="8" width="10.1640625" style="62" hidden="1" customWidth="1"/>
    <col min="9" max="9" width="4.6640625" style="63" hidden="1" customWidth="1"/>
    <col min="10" max="10" width="4.5" style="63" hidden="1" customWidth="1"/>
    <col min="11" max="11" width="31.1640625" style="62" customWidth="1"/>
    <col min="12" max="12" width="13.1640625" style="42" bestFit="1" customWidth="1"/>
    <col min="13" max="16384" width="9.33203125" style="42"/>
  </cols>
  <sheetData>
    <row r="1" spans="1:11" s="39" customFormat="1" ht="32.450000000000003" customHeight="1" x14ac:dyDescent="0.2">
      <c r="A1" s="86" t="s">
        <v>166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28.5" customHeight="1" x14ac:dyDescent="0.2">
      <c r="A2" s="40" t="s">
        <v>12</v>
      </c>
      <c r="B2" s="40" t="s">
        <v>13</v>
      </c>
      <c r="C2" s="41" t="s">
        <v>35</v>
      </c>
      <c r="D2" s="40" t="s">
        <v>167</v>
      </c>
      <c r="E2" s="40"/>
      <c r="F2" s="40"/>
      <c r="G2" s="40"/>
      <c r="H2" s="40"/>
      <c r="I2" s="40"/>
      <c r="J2" s="40"/>
      <c r="K2" s="41" t="s">
        <v>168</v>
      </c>
    </row>
    <row r="3" spans="1:11" ht="13.5" customHeight="1" x14ac:dyDescent="0.2">
      <c r="A3" s="87" t="s">
        <v>169</v>
      </c>
      <c r="B3" s="88"/>
      <c r="C3" s="88"/>
      <c r="D3" s="88"/>
      <c r="E3" s="88"/>
      <c r="F3" s="88"/>
      <c r="G3" s="88"/>
      <c r="H3" s="88"/>
      <c r="I3" s="88"/>
      <c r="J3" s="88"/>
      <c r="K3" s="89"/>
    </row>
    <row r="4" spans="1:11" s="47" customFormat="1" ht="12" customHeight="1" x14ac:dyDescent="0.2">
      <c r="A4" s="43">
        <v>1</v>
      </c>
      <c r="B4" s="44" t="s">
        <v>74</v>
      </c>
      <c r="C4" s="45" t="e">
        <f>D4+F4+H4+J4+#REF!+#REF!+#REF!+#REF!+#REF!+#REF!</f>
        <v>#REF!</v>
      </c>
      <c r="D4" s="45">
        <v>0</v>
      </c>
      <c r="E4" s="45">
        <v>0</v>
      </c>
      <c r="F4" s="45">
        <v>0</v>
      </c>
      <c r="G4" s="45">
        <v>642</v>
      </c>
      <c r="H4" s="45">
        <f>G4*1882.4</f>
        <v>1208500.8</v>
      </c>
      <c r="I4" s="45">
        <v>0</v>
      </c>
      <c r="J4" s="45">
        <v>0</v>
      </c>
      <c r="K4" s="46">
        <v>825.1</v>
      </c>
    </row>
    <row r="5" spans="1:11" s="47" customFormat="1" ht="12" customHeight="1" x14ac:dyDescent="0.2">
      <c r="A5" s="43">
        <v>2</v>
      </c>
      <c r="B5" s="44" t="s">
        <v>83</v>
      </c>
      <c r="C5" s="45" t="e">
        <f>D5+F5+H5+J5+#REF!+#REF!+#REF!+#REF!+#REF!+#REF!</f>
        <v>#REF!</v>
      </c>
      <c r="D5" s="45">
        <v>0</v>
      </c>
      <c r="E5" s="45">
        <v>0</v>
      </c>
      <c r="F5" s="45">
        <v>0</v>
      </c>
      <c r="G5" s="45">
        <v>692</v>
      </c>
      <c r="H5" s="45">
        <f>G5*1882.4</f>
        <v>1302620.8</v>
      </c>
      <c r="I5" s="45">
        <v>0</v>
      </c>
      <c r="J5" s="45">
        <v>0</v>
      </c>
      <c r="K5" s="48">
        <v>650</v>
      </c>
    </row>
    <row r="6" spans="1:11" s="47" customFormat="1" ht="12" customHeight="1" x14ac:dyDescent="0.2">
      <c r="A6" s="49">
        <v>3</v>
      </c>
      <c r="B6" s="44" t="s">
        <v>84</v>
      </c>
      <c r="C6" s="45" t="e">
        <f>D6+F6+H6+J6+#REF!+#REF!+#REF!+#REF!+#REF!+#REF!</f>
        <v>#REF!</v>
      </c>
      <c r="D6" s="45">
        <v>0</v>
      </c>
      <c r="E6" s="45">
        <v>0</v>
      </c>
      <c r="F6" s="45">
        <v>0</v>
      </c>
      <c r="G6" s="45">
        <v>1036</v>
      </c>
      <c r="H6" s="45">
        <f>G6*1882.4</f>
        <v>1950166.4000000001</v>
      </c>
      <c r="I6" s="45">
        <v>0</v>
      </c>
      <c r="J6" s="45">
        <v>0</v>
      </c>
      <c r="K6" s="48">
        <v>725.2</v>
      </c>
    </row>
    <row r="7" spans="1:11" s="47" customFormat="1" ht="12.75" customHeight="1" x14ac:dyDescent="0.2">
      <c r="A7" s="43">
        <v>4</v>
      </c>
      <c r="B7" s="44" t="s">
        <v>170</v>
      </c>
      <c r="C7" s="45" t="e">
        <f>D7+F7+H7+J7+#REF!+#REF!+#REF!+#REF!+#REF!+#REF!</f>
        <v>#REF!</v>
      </c>
      <c r="D7" s="45">
        <v>0</v>
      </c>
      <c r="E7" s="45">
        <v>0</v>
      </c>
      <c r="F7" s="45">
        <v>0</v>
      </c>
      <c r="G7" s="45">
        <v>977.64</v>
      </c>
      <c r="H7" s="45">
        <f>G7*1882.4</f>
        <v>1840309.5360000001</v>
      </c>
      <c r="I7" s="45">
        <v>0</v>
      </c>
      <c r="J7" s="45">
        <v>0</v>
      </c>
      <c r="K7" s="48">
        <v>580</v>
      </c>
    </row>
    <row r="8" spans="1:11" s="47" customFormat="1" ht="12.75" customHeight="1" x14ac:dyDescent="0.2">
      <c r="A8" s="43">
        <v>5</v>
      </c>
      <c r="B8" s="50" t="s">
        <v>85</v>
      </c>
      <c r="C8" s="45"/>
      <c r="D8" s="45"/>
      <c r="E8" s="45"/>
      <c r="F8" s="45"/>
      <c r="G8" s="45"/>
      <c r="H8" s="45"/>
      <c r="I8" s="45"/>
      <c r="J8" s="45"/>
      <c r="K8" s="46">
        <v>920.45</v>
      </c>
    </row>
    <row r="9" spans="1:11" s="47" customFormat="1" ht="12.75" customHeight="1" x14ac:dyDescent="0.2">
      <c r="A9" s="49">
        <v>6</v>
      </c>
      <c r="B9" s="50" t="s">
        <v>162</v>
      </c>
      <c r="C9" s="45"/>
      <c r="D9" s="45"/>
      <c r="E9" s="45"/>
      <c r="F9" s="45"/>
      <c r="G9" s="45"/>
      <c r="H9" s="45"/>
      <c r="I9" s="45"/>
      <c r="J9" s="45"/>
      <c r="K9" s="46">
        <v>593.65</v>
      </c>
    </row>
    <row r="10" spans="1:11" s="47" customFormat="1" ht="12.75" customHeight="1" x14ac:dyDescent="0.2">
      <c r="A10" s="43">
        <v>7</v>
      </c>
      <c r="B10" s="50" t="s">
        <v>163</v>
      </c>
      <c r="C10" s="45"/>
      <c r="D10" s="45"/>
      <c r="E10" s="45"/>
      <c r="F10" s="45"/>
      <c r="G10" s="45"/>
      <c r="H10" s="45"/>
      <c r="I10" s="45"/>
      <c r="J10" s="45"/>
      <c r="K10" s="46">
        <v>798.83</v>
      </c>
    </row>
    <row r="11" spans="1:11" s="47" customFormat="1" ht="12.75" customHeight="1" x14ac:dyDescent="0.2">
      <c r="A11" s="43">
        <v>8</v>
      </c>
      <c r="B11" s="50" t="s">
        <v>164</v>
      </c>
      <c r="C11" s="45"/>
      <c r="D11" s="45"/>
      <c r="E11" s="45"/>
      <c r="F11" s="45"/>
      <c r="G11" s="45"/>
      <c r="H11" s="45"/>
      <c r="I11" s="45"/>
      <c r="J11" s="45"/>
      <c r="K11" s="46">
        <v>859.78</v>
      </c>
    </row>
    <row r="12" spans="1:11" s="47" customFormat="1" ht="12.75" customHeight="1" x14ac:dyDescent="0.2">
      <c r="A12" s="49">
        <v>9</v>
      </c>
      <c r="B12" s="44" t="s">
        <v>88</v>
      </c>
      <c r="C12" s="45"/>
      <c r="D12" s="45"/>
      <c r="E12" s="45"/>
      <c r="F12" s="45"/>
      <c r="G12" s="45"/>
      <c r="H12" s="45"/>
      <c r="I12" s="45"/>
      <c r="J12" s="45"/>
      <c r="K12" s="46">
        <v>1298</v>
      </c>
    </row>
    <row r="13" spans="1:11" s="47" customFormat="1" ht="12.75" customHeight="1" x14ac:dyDescent="0.2">
      <c r="A13" s="43">
        <v>10</v>
      </c>
      <c r="B13" s="50" t="s">
        <v>98</v>
      </c>
      <c r="C13" s="45"/>
      <c r="D13" s="45"/>
      <c r="E13" s="45"/>
      <c r="F13" s="45"/>
      <c r="G13" s="45"/>
      <c r="H13" s="45"/>
      <c r="I13" s="45"/>
      <c r="J13" s="45"/>
      <c r="K13" s="46">
        <v>534</v>
      </c>
    </row>
    <row r="14" spans="1:11" s="47" customFormat="1" ht="12.75" customHeight="1" x14ac:dyDescent="0.2">
      <c r="A14" s="43">
        <v>11</v>
      </c>
      <c r="B14" s="50" t="s">
        <v>99</v>
      </c>
      <c r="C14" s="45"/>
      <c r="D14" s="45"/>
      <c r="E14" s="45"/>
      <c r="F14" s="45"/>
      <c r="G14" s="45"/>
      <c r="H14" s="45"/>
      <c r="I14" s="45"/>
      <c r="J14" s="45"/>
      <c r="K14" s="46">
        <v>534</v>
      </c>
    </row>
    <row r="15" spans="1:11" s="47" customFormat="1" ht="12.75" customHeight="1" x14ac:dyDescent="0.2">
      <c r="A15" s="49">
        <v>12</v>
      </c>
      <c r="B15" s="50" t="s">
        <v>102</v>
      </c>
      <c r="C15" s="45"/>
      <c r="D15" s="45"/>
      <c r="E15" s="45"/>
      <c r="F15" s="45"/>
      <c r="G15" s="45"/>
      <c r="H15" s="45"/>
      <c r="I15" s="45"/>
      <c r="J15" s="45"/>
      <c r="K15" s="46">
        <v>882</v>
      </c>
    </row>
    <row r="16" spans="1:11" s="47" customFormat="1" ht="12.75" customHeight="1" x14ac:dyDescent="0.2">
      <c r="A16" s="43">
        <v>13</v>
      </c>
      <c r="B16" s="50" t="s">
        <v>103</v>
      </c>
      <c r="C16" s="45"/>
      <c r="D16" s="45"/>
      <c r="E16" s="45"/>
      <c r="F16" s="45"/>
      <c r="G16" s="45"/>
      <c r="H16" s="45"/>
      <c r="I16" s="45"/>
      <c r="J16" s="45"/>
      <c r="K16" s="46">
        <v>820</v>
      </c>
    </row>
    <row r="17" spans="1:11" s="47" customFormat="1" ht="12.75" customHeight="1" x14ac:dyDescent="0.2">
      <c r="A17" s="43">
        <v>14</v>
      </c>
      <c r="B17" s="50" t="s">
        <v>105</v>
      </c>
      <c r="C17" s="45"/>
      <c r="D17" s="45"/>
      <c r="E17" s="45"/>
      <c r="F17" s="45"/>
      <c r="G17" s="45"/>
      <c r="H17" s="45"/>
      <c r="I17" s="45"/>
      <c r="J17" s="45"/>
      <c r="K17" s="46">
        <v>660</v>
      </c>
    </row>
    <row r="18" spans="1:11" s="47" customFormat="1" ht="12.75" customHeight="1" x14ac:dyDescent="0.2">
      <c r="A18" s="49">
        <v>15</v>
      </c>
      <c r="B18" s="50" t="s">
        <v>111</v>
      </c>
      <c r="C18" s="45"/>
      <c r="D18" s="45"/>
      <c r="E18" s="45"/>
      <c r="F18" s="45"/>
      <c r="G18" s="45"/>
      <c r="H18" s="45"/>
      <c r="I18" s="45"/>
      <c r="J18" s="45"/>
      <c r="K18" s="46">
        <v>595.46</v>
      </c>
    </row>
    <row r="19" spans="1:11" s="47" customFormat="1" ht="12.75" customHeight="1" x14ac:dyDescent="0.2">
      <c r="A19" s="43">
        <v>16</v>
      </c>
      <c r="B19" s="50" t="s">
        <v>112</v>
      </c>
      <c r="C19" s="45"/>
      <c r="D19" s="45"/>
      <c r="E19" s="45"/>
      <c r="F19" s="45"/>
      <c r="G19" s="45"/>
      <c r="H19" s="45"/>
      <c r="I19" s="45"/>
      <c r="J19" s="45"/>
      <c r="K19" s="46">
        <v>499</v>
      </c>
    </row>
    <row r="20" spans="1:11" s="47" customFormat="1" ht="12.75" customHeight="1" x14ac:dyDescent="0.2">
      <c r="A20" s="43">
        <v>17</v>
      </c>
      <c r="B20" s="50" t="s">
        <v>140</v>
      </c>
      <c r="C20" s="45"/>
      <c r="D20" s="45"/>
      <c r="E20" s="45"/>
      <c r="F20" s="45"/>
      <c r="G20" s="45"/>
      <c r="H20" s="45"/>
      <c r="I20" s="45"/>
      <c r="J20" s="45"/>
      <c r="K20" s="48">
        <v>884</v>
      </c>
    </row>
    <row r="21" spans="1:11" s="47" customFormat="1" ht="12.75" customHeight="1" x14ac:dyDescent="0.2">
      <c r="A21" s="49">
        <v>18</v>
      </c>
      <c r="B21" s="50" t="s">
        <v>165</v>
      </c>
      <c r="C21" s="45"/>
      <c r="D21" s="45"/>
      <c r="E21" s="45"/>
      <c r="F21" s="45"/>
      <c r="G21" s="45"/>
      <c r="H21" s="45"/>
      <c r="I21" s="45"/>
      <c r="J21" s="45"/>
      <c r="K21" s="46">
        <v>250</v>
      </c>
    </row>
    <row r="22" spans="1:11" s="47" customFormat="1" ht="12.75" customHeight="1" x14ac:dyDescent="0.2">
      <c r="A22" s="43">
        <v>19</v>
      </c>
      <c r="B22" s="51" t="s">
        <v>144</v>
      </c>
      <c r="C22" s="52"/>
      <c r="D22" s="52"/>
      <c r="E22" s="52"/>
      <c r="F22" s="52"/>
      <c r="G22" s="52"/>
      <c r="H22" s="52"/>
      <c r="I22" s="52"/>
      <c r="J22" s="52"/>
      <c r="K22" s="53">
        <v>557</v>
      </c>
    </row>
    <row r="23" spans="1:11" s="54" customFormat="1" ht="12.75" customHeight="1" x14ac:dyDescent="0.2">
      <c r="A23" s="43">
        <v>20</v>
      </c>
      <c r="B23" s="50" t="s">
        <v>72</v>
      </c>
      <c r="C23" s="45"/>
      <c r="D23" s="45"/>
      <c r="E23" s="45"/>
      <c r="F23" s="45"/>
      <c r="G23" s="45"/>
      <c r="H23" s="45"/>
      <c r="I23" s="45"/>
      <c r="J23" s="45"/>
      <c r="K23" s="46">
        <v>660</v>
      </c>
    </row>
    <row r="24" spans="1:11" s="54" customFormat="1" ht="12.75" customHeight="1" x14ac:dyDescent="0.2">
      <c r="A24" s="49">
        <v>21</v>
      </c>
      <c r="B24" s="50" t="s">
        <v>73</v>
      </c>
      <c r="C24" s="45"/>
      <c r="D24" s="45"/>
      <c r="E24" s="45"/>
      <c r="F24" s="45"/>
      <c r="G24" s="45"/>
      <c r="H24" s="45"/>
      <c r="I24" s="45"/>
      <c r="J24" s="45"/>
      <c r="K24" s="46">
        <v>677</v>
      </c>
    </row>
    <row r="25" spans="1:11" s="54" customFormat="1" ht="12.75" customHeight="1" x14ac:dyDescent="0.2">
      <c r="A25" s="43">
        <v>22</v>
      </c>
      <c r="B25" s="50" t="s">
        <v>76</v>
      </c>
      <c r="C25" s="45"/>
      <c r="D25" s="45"/>
      <c r="E25" s="45"/>
      <c r="F25" s="45"/>
      <c r="G25" s="45"/>
      <c r="H25" s="45"/>
      <c r="I25" s="45"/>
      <c r="J25" s="45"/>
      <c r="K25" s="46">
        <v>3100</v>
      </c>
    </row>
    <row r="26" spans="1:11" s="56" customFormat="1" ht="12.75" customHeight="1" x14ac:dyDescent="0.2">
      <c r="A26" s="43">
        <v>23</v>
      </c>
      <c r="B26" s="50" t="s">
        <v>85</v>
      </c>
      <c r="C26" s="55"/>
      <c r="D26" s="55"/>
      <c r="E26" s="55"/>
      <c r="F26" s="55"/>
      <c r="G26" s="55"/>
      <c r="H26" s="55"/>
      <c r="I26" s="55"/>
      <c r="J26" s="55"/>
      <c r="K26" s="46">
        <v>920.45</v>
      </c>
    </row>
    <row r="27" spans="1:11" s="56" customFormat="1" ht="12.75" customHeight="1" x14ac:dyDescent="0.2">
      <c r="A27" s="49">
        <v>24</v>
      </c>
      <c r="B27" s="50" t="s">
        <v>162</v>
      </c>
      <c r="C27" s="55"/>
      <c r="D27" s="55"/>
      <c r="E27" s="55"/>
      <c r="F27" s="55"/>
      <c r="G27" s="55"/>
      <c r="H27" s="55"/>
      <c r="I27" s="55"/>
      <c r="J27" s="55"/>
      <c r="K27" s="46">
        <v>593.65</v>
      </c>
    </row>
    <row r="28" spans="1:11" s="56" customFormat="1" ht="12.75" customHeight="1" x14ac:dyDescent="0.2">
      <c r="A28" s="43">
        <v>25</v>
      </c>
      <c r="B28" s="50" t="s">
        <v>163</v>
      </c>
      <c r="C28" s="55"/>
      <c r="D28" s="55"/>
      <c r="E28" s="55"/>
      <c r="F28" s="55"/>
      <c r="G28" s="55"/>
      <c r="H28" s="55"/>
      <c r="I28" s="55"/>
      <c r="J28" s="55"/>
      <c r="K28" s="46">
        <v>798.83</v>
      </c>
    </row>
    <row r="29" spans="1:11" s="56" customFormat="1" ht="12.75" customHeight="1" x14ac:dyDescent="0.2">
      <c r="A29" s="43">
        <v>26</v>
      </c>
      <c r="B29" s="50" t="s">
        <v>164</v>
      </c>
      <c r="C29" s="55"/>
      <c r="D29" s="55"/>
      <c r="E29" s="55"/>
      <c r="F29" s="55"/>
      <c r="G29" s="55"/>
      <c r="H29" s="55"/>
      <c r="I29" s="55"/>
      <c r="J29" s="55"/>
      <c r="K29" s="46">
        <v>859.78</v>
      </c>
    </row>
    <row r="30" spans="1:11" s="56" customFormat="1" ht="12.75" customHeight="1" x14ac:dyDescent="0.2">
      <c r="A30" s="49">
        <v>27</v>
      </c>
      <c r="B30" s="50" t="s">
        <v>86</v>
      </c>
      <c r="C30" s="55"/>
      <c r="D30" s="55"/>
      <c r="E30" s="55"/>
      <c r="F30" s="55"/>
      <c r="G30" s="55"/>
      <c r="H30" s="55"/>
      <c r="I30" s="55"/>
      <c r="J30" s="55"/>
      <c r="K30" s="46">
        <v>404.84</v>
      </c>
    </row>
    <row r="31" spans="1:11" s="56" customFormat="1" ht="12.75" customHeight="1" x14ac:dyDescent="0.2">
      <c r="A31" s="43">
        <v>28</v>
      </c>
      <c r="B31" s="50" t="s">
        <v>90</v>
      </c>
      <c r="C31" s="55"/>
      <c r="D31" s="55"/>
      <c r="E31" s="55"/>
      <c r="F31" s="55"/>
      <c r="G31" s="55"/>
      <c r="H31" s="55"/>
      <c r="I31" s="55"/>
      <c r="J31" s="55"/>
      <c r="K31" s="46">
        <v>970</v>
      </c>
    </row>
    <row r="32" spans="1:11" s="56" customFormat="1" ht="12.75" customHeight="1" x14ac:dyDescent="0.2">
      <c r="A32" s="43">
        <v>29</v>
      </c>
      <c r="B32" s="50" t="s">
        <v>114</v>
      </c>
      <c r="C32" s="55"/>
      <c r="D32" s="55"/>
      <c r="E32" s="55"/>
      <c r="F32" s="55"/>
      <c r="G32" s="55"/>
      <c r="H32" s="55"/>
      <c r="I32" s="55"/>
      <c r="J32" s="55"/>
      <c r="K32" s="46">
        <v>353</v>
      </c>
    </row>
    <row r="33" spans="1:11" s="56" customFormat="1" ht="12.75" customHeight="1" x14ac:dyDescent="0.2">
      <c r="A33" s="49">
        <v>30</v>
      </c>
      <c r="B33" s="50" t="s">
        <v>115</v>
      </c>
      <c r="C33" s="55"/>
      <c r="D33" s="55"/>
      <c r="E33" s="55"/>
      <c r="F33" s="55"/>
      <c r="G33" s="55"/>
      <c r="H33" s="55"/>
      <c r="I33" s="55"/>
      <c r="J33" s="55"/>
      <c r="K33" s="46">
        <v>353</v>
      </c>
    </row>
    <row r="34" spans="1:11" s="56" customFormat="1" ht="12.75" customHeight="1" x14ac:dyDescent="0.2">
      <c r="A34" s="43">
        <v>31</v>
      </c>
      <c r="B34" s="50" t="s">
        <v>94</v>
      </c>
      <c r="C34" s="55"/>
      <c r="D34" s="55"/>
      <c r="E34" s="55"/>
      <c r="F34" s="55"/>
      <c r="G34" s="55"/>
      <c r="H34" s="55"/>
      <c r="I34" s="55"/>
      <c r="J34" s="55"/>
      <c r="K34" s="46">
        <v>466.4</v>
      </c>
    </row>
    <row r="35" spans="1:11" s="56" customFormat="1" ht="12.75" customHeight="1" x14ac:dyDescent="0.2">
      <c r="A35" s="43">
        <v>32</v>
      </c>
      <c r="B35" s="50" t="s">
        <v>116</v>
      </c>
      <c r="C35" s="55"/>
      <c r="D35" s="55"/>
      <c r="E35" s="55"/>
      <c r="F35" s="55"/>
      <c r="G35" s="55"/>
      <c r="H35" s="55"/>
      <c r="I35" s="55"/>
      <c r="J35" s="55"/>
      <c r="K35" s="46">
        <v>468.2</v>
      </c>
    </row>
    <row r="36" spans="1:11" s="56" customFormat="1" ht="12.75" customHeight="1" x14ac:dyDescent="0.2">
      <c r="A36" s="49">
        <v>33</v>
      </c>
      <c r="B36" s="50" t="s">
        <v>97</v>
      </c>
      <c r="C36" s="55"/>
      <c r="D36" s="55"/>
      <c r="E36" s="55"/>
      <c r="F36" s="55"/>
      <c r="G36" s="55"/>
      <c r="H36" s="55"/>
      <c r="I36" s="55"/>
      <c r="J36" s="55"/>
      <c r="K36" s="46">
        <v>457.6</v>
      </c>
    </row>
    <row r="37" spans="1:11" s="56" customFormat="1" ht="12.75" customHeight="1" x14ac:dyDescent="0.2">
      <c r="A37" s="43">
        <v>34</v>
      </c>
      <c r="B37" s="50" t="s">
        <v>108</v>
      </c>
      <c r="C37" s="55"/>
      <c r="D37" s="55"/>
      <c r="E37" s="55"/>
      <c r="F37" s="55"/>
      <c r="G37" s="55"/>
      <c r="H37" s="55"/>
      <c r="I37" s="55"/>
      <c r="J37" s="55"/>
      <c r="K37" s="46">
        <v>535</v>
      </c>
    </row>
    <row r="38" spans="1:11" s="56" customFormat="1" ht="12.75" customHeight="1" x14ac:dyDescent="0.2">
      <c r="A38" s="43">
        <v>35</v>
      </c>
      <c r="B38" s="50" t="s">
        <v>146</v>
      </c>
      <c r="C38" s="55"/>
      <c r="D38" s="55"/>
      <c r="E38" s="55"/>
      <c r="F38" s="55"/>
      <c r="G38" s="55"/>
      <c r="H38" s="55"/>
      <c r="I38" s="55"/>
      <c r="J38" s="55"/>
      <c r="K38" s="46">
        <v>577.05999999999995</v>
      </c>
    </row>
    <row r="39" spans="1:11" s="56" customFormat="1" ht="12.75" customHeight="1" x14ac:dyDescent="0.2">
      <c r="A39" s="49">
        <v>36</v>
      </c>
      <c r="B39" s="50" t="s">
        <v>110</v>
      </c>
      <c r="C39" s="55"/>
      <c r="D39" s="55"/>
      <c r="E39" s="55"/>
      <c r="F39" s="55"/>
      <c r="G39" s="55"/>
      <c r="H39" s="55"/>
      <c r="I39" s="55"/>
      <c r="J39" s="55"/>
      <c r="K39" s="46">
        <v>586</v>
      </c>
    </row>
    <row r="40" spans="1:11" s="56" customFormat="1" ht="12.75" customHeight="1" x14ac:dyDescent="0.2">
      <c r="A40" s="43">
        <v>37</v>
      </c>
      <c r="B40" s="50" t="s">
        <v>75</v>
      </c>
      <c r="C40" s="55"/>
      <c r="D40" s="55"/>
      <c r="E40" s="55"/>
      <c r="F40" s="55"/>
      <c r="G40" s="55"/>
      <c r="H40" s="55"/>
      <c r="I40" s="55"/>
      <c r="J40" s="55"/>
      <c r="K40" s="57">
        <v>567.20000000000005</v>
      </c>
    </row>
    <row r="41" spans="1:11" s="47" customFormat="1" ht="12.75" customHeight="1" x14ac:dyDescent="0.2">
      <c r="A41" s="43">
        <v>38</v>
      </c>
      <c r="B41" s="50" t="s">
        <v>65</v>
      </c>
      <c r="C41" s="45"/>
      <c r="D41" s="45"/>
      <c r="E41" s="45"/>
      <c r="F41" s="45"/>
      <c r="G41" s="45"/>
      <c r="H41" s="45"/>
      <c r="I41" s="45"/>
      <c r="J41" s="45"/>
      <c r="K41" s="46">
        <v>1387</v>
      </c>
    </row>
    <row r="42" spans="1:11" s="47" customFormat="1" ht="12.75" customHeight="1" x14ac:dyDescent="0.2">
      <c r="A42" s="49">
        <v>39</v>
      </c>
      <c r="B42" s="50" t="s">
        <v>91</v>
      </c>
      <c r="C42" s="45"/>
      <c r="D42" s="45"/>
      <c r="E42" s="45"/>
      <c r="F42" s="45"/>
      <c r="G42" s="45"/>
      <c r="H42" s="45"/>
      <c r="I42" s="45"/>
      <c r="J42" s="45"/>
      <c r="K42" s="46">
        <v>208.6</v>
      </c>
    </row>
    <row r="43" spans="1:11" s="47" customFormat="1" ht="12.75" customHeight="1" x14ac:dyDescent="0.2">
      <c r="A43" s="43">
        <v>40</v>
      </c>
      <c r="B43" s="50" t="s">
        <v>145</v>
      </c>
      <c r="C43" s="45"/>
      <c r="D43" s="45"/>
      <c r="E43" s="45"/>
      <c r="F43" s="45"/>
      <c r="G43" s="45"/>
      <c r="H43" s="45"/>
      <c r="I43" s="45"/>
      <c r="J43" s="45"/>
      <c r="K43" s="46">
        <v>2060</v>
      </c>
    </row>
    <row r="44" spans="1:11" s="47" customFormat="1" ht="12.75" customHeight="1" x14ac:dyDescent="0.2">
      <c r="A44" s="43">
        <v>41</v>
      </c>
      <c r="B44" s="50" t="s">
        <v>171</v>
      </c>
      <c r="C44" s="45"/>
      <c r="D44" s="45"/>
      <c r="E44" s="45"/>
      <c r="F44" s="45"/>
      <c r="G44" s="45"/>
      <c r="H44" s="45"/>
      <c r="I44" s="45"/>
      <c r="J44" s="45"/>
      <c r="K44" s="46">
        <v>439.6</v>
      </c>
    </row>
    <row r="45" spans="1:11" s="47" customFormat="1" ht="12.75" customHeight="1" x14ac:dyDescent="0.2">
      <c r="A45" s="49">
        <v>42</v>
      </c>
      <c r="B45" s="50" t="s">
        <v>137</v>
      </c>
      <c r="C45" s="45"/>
      <c r="D45" s="45"/>
      <c r="E45" s="45"/>
      <c r="F45" s="45"/>
      <c r="G45" s="45"/>
      <c r="H45" s="45"/>
      <c r="I45" s="45"/>
      <c r="J45" s="45"/>
      <c r="K45" s="46">
        <v>248</v>
      </c>
    </row>
    <row r="46" spans="1:11" s="47" customFormat="1" ht="12.75" customHeight="1" x14ac:dyDescent="0.2">
      <c r="A46" s="43">
        <v>43</v>
      </c>
      <c r="B46" s="50" t="s">
        <v>138</v>
      </c>
      <c r="C46" s="45"/>
      <c r="D46" s="45"/>
      <c r="E46" s="45"/>
      <c r="F46" s="45"/>
      <c r="G46" s="45"/>
      <c r="H46" s="45"/>
      <c r="I46" s="45"/>
      <c r="J46" s="45"/>
      <c r="K46" s="46">
        <v>248.3</v>
      </c>
    </row>
    <row r="47" spans="1:11" ht="28.5" customHeight="1" x14ac:dyDescent="0.2">
      <c r="A47" s="40" t="s">
        <v>12</v>
      </c>
      <c r="B47" s="40" t="s">
        <v>13</v>
      </c>
      <c r="C47" s="41" t="s">
        <v>35</v>
      </c>
      <c r="D47" s="40" t="s">
        <v>167</v>
      </c>
      <c r="E47" s="40"/>
      <c r="F47" s="40"/>
      <c r="G47" s="40"/>
      <c r="H47" s="40"/>
      <c r="I47" s="40"/>
      <c r="J47" s="40"/>
      <c r="K47" s="41" t="s">
        <v>168</v>
      </c>
    </row>
    <row r="48" spans="1:11" s="47" customFormat="1" ht="12.75" customHeight="1" x14ac:dyDescent="0.2">
      <c r="A48" s="43">
        <v>44</v>
      </c>
      <c r="B48" s="50" t="s">
        <v>95</v>
      </c>
      <c r="C48" s="45"/>
      <c r="D48" s="45"/>
      <c r="E48" s="45"/>
      <c r="F48" s="45"/>
      <c r="G48" s="45"/>
      <c r="H48" s="45"/>
      <c r="I48" s="45"/>
      <c r="J48" s="45"/>
      <c r="K48" s="46">
        <v>248.6</v>
      </c>
    </row>
    <row r="49" spans="1:12" s="47" customFormat="1" ht="12.75" customHeight="1" x14ac:dyDescent="0.2">
      <c r="A49" s="49">
        <v>45</v>
      </c>
      <c r="B49" s="50" t="s">
        <v>96</v>
      </c>
      <c r="C49" s="45"/>
      <c r="D49" s="45"/>
      <c r="E49" s="45"/>
      <c r="F49" s="45"/>
      <c r="G49" s="45"/>
      <c r="H49" s="45"/>
      <c r="I49" s="45"/>
      <c r="J49" s="45"/>
      <c r="K49" s="46">
        <v>248.2</v>
      </c>
    </row>
    <row r="50" spans="1:12" s="47" customFormat="1" ht="12.75" customHeight="1" x14ac:dyDescent="0.2">
      <c r="A50" s="43">
        <v>46</v>
      </c>
      <c r="B50" s="50" t="s">
        <v>118</v>
      </c>
      <c r="C50" s="45"/>
      <c r="D50" s="45"/>
      <c r="E50" s="45"/>
      <c r="F50" s="45"/>
      <c r="G50" s="45"/>
      <c r="H50" s="45"/>
      <c r="I50" s="45"/>
      <c r="J50" s="45"/>
      <c r="K50" s="46">
        <v>574.1</v>
      </c>
      <c r="L50" s="58"/>
    </row>
    <row r="51" spans="1:12" s="47" customFormat="1" ht="12.75" customHeight="1" x14ac:dyDescent="0.2">
      <c r="A51" s="43">
        <v>47</v>
      </c>
      <c r="B51" s="50" t="s">
        <v>113</v>
      </c>
      <c r="C51" s="45"/>
      <c r="D51" s="45"/>
      <c r="E51" s="45"/>
      <c r="F51" s="45"/>
      <c r="G51" s="45"/>
      <c r="H51" s="45"/>
      <c r="I51" s="45"/>
      <c r="J51" s="45"/>
      <c r="K51" s="46">
        <v>824</v>
      </c>
    </row>
    <row r="52" spans="1:12" s="47" customFormat="1" ht="12.75" customHeight="1" x14ac:dyDescent="0.2">
      <c r="A52" s="49">
        <v>48</v>
      </c>
      <c r="B52" s="50" t="s">
        <v>123</v>
      </c>
      <c r="C52" s="45"/>
      <c r="D52" s="45"/>
      <c r="E52" s="45"/>
      <c r="F52" s="45"/>
      <c r="G52" s="45"/>
      <c r="H52" s="45"/>
      <c r="I52" s="45"/>
      <c r="J52" s="45"/>
      <c r="K52" s="46">
        <v>440.5</v>
      </c>
    </row>
    <row r="53" spans="1:12" s="47" customFormat="1" ht="12.75" customHeight="1" x14ac:dyDescent="0.2">
      <c r="A53" s="43">
        <v>49</v>
      </c>
      <c r="B53" s="50" t="s">
        <v>130</v>
      </c>
      <c r="C53" s="45"/>
      <c r="D53" s="45"/>
      <c r="E53" s="45"/>
      <c r="F53" s="45"/>
      <c r="G53" s="45"/>
      <c r="H53" s="45"/>
      <c r="I53" s="45"/>
      <c r="J53" s="45"/>
      <c r="K53" s="46">
        <v>397</v>
      </c>
    </row>
    <row r="54" spans="1:12" s="47" customFormat="1" ht="12.75" customHeight="1" x14ac:dyDescent="0.2">
      <c r="A54" s="43">
        <v>50</v>
      </c>
      <c r="B54" s="50" t="s">
        <v>131</v>
      </c>
      <c r="C54" s="45"/>
      <c r="D54" s="45"/>
      <c r="E54" s="45"/>
      <c r="F54" s="45"/>
      <c r="G54" s="45"/>
      <c r="H54" s="45"/>
      <c r="I54" s="45"/>
      <c r="J54" s="45"/>
      <c r="K54" s="46">
        <v>571</v>
      </c>
    </row>
    <row r="55" spans="1:12" s="47" customFormat="1" ht="12.75" customHeight="1" x14ac:dyDescent="0.2">
      <c r="A55" s="49">
        <v>51</v>
      </c>
      <c r="B55" s="50" t="s">
        <v>132</v>
      </c>
      <c r="C55" s="45"/>
      <c r="D55" s="45"/>
      <c r="E55" s="45"/>
      <c r="F55" s="45"/>
      <c r="G55" s="45"/>
      <c r="H55" s="45"/>
      <c r="I55" s="45"/>
      <c r="J55" s="45"/>
      <c r="K55" s="46">
        <v>618</v>
      </c>
    </row>
    <row r="56" spans="1:12" s="47" customFormat="1" ht="12.75" customHeight="1" x14ac:dyDescent="0.2">
      <c r="A56" s="43">
        <v>52</v>
      </c>
      <c r="B56" s="50" t="s">
        <v>133</v>
      </c>
      <c r="C56" s="45"/>
      <c r="D56" s="45"/>
      <c r="E56" s="45"/>
      <c r="F56" s="45"/>
      <c r="G56" s="45"/>
      <c r="H56" s="45"/>
      <c r="I56" s="45"/>
      <c r="J56" s="45"/>
      <c r="K56" s="48">
        <v>227</v>
      </c>
    </row>
    <row r="57" spans="1:12" s="47" customFormat="1" ht="12.75" customHeight="1" x14ac:dyDescent="0.2">
      <c r="A57" s="43">
        <v>53</v>
      </c>
      <c r="B57" s="50" t="s">
        <v>2</v>
      </c>
      <c r="C57" s="45"/>
      <c r="D57" s="45"/>
      <c r="E57" s="45"/>
      <c r="F57" s="45"/>
      <c r="G57" s="45"/>
      <c r="H57" s="45"/>
      <c r="I57" s="45"/>
      <c r="J57" s="45"/>
      <c r="K57" s="46">
        <v>422</v>
      </c>
    </row>
    <row r="58" spans="1:12" s="47" customFormat="1" ht="12.75" customHeight="1" x14ac:dyDescent="0.2">
      <c r="A58" s="49">
        <v>54</v>
      </c>
      <c r="B58" s="50" t="s">
        <v>3</v>
      </c>
      <c r="C58" s="45"/>
      <c r="D58" s="45"/>
      <c r="E58" s="45"/>
      <c r="F58" s="45"/>
      <c r="G58" s="45"/>
      <c r="H58" s="45"/>
      <c r="I58" s="45"/>
      <c r="J58" s="45"/>
      <c r="K58" s="46">
        <v>475</v>
      </c>
    </row>
    <row r="59" spans="1:12" s="47" customFormat="1" ht="12.75" customHeight="1" x14ac:dyDescent="0.2">
      <c r="A59" s="43">
        <v>55</v>
      </c>
      <c r="B59" s="50" t="s">
        <v>4</v>
      </c>
      <c r="C59" s="45"/>
      <c r="D59" s="45"/>
      <c r="E59" s="45"/>
      <c r="F59" s="45"/>
      <c r="G59" s="45"/>
      <c r="H59" s="45"/>
      <c r="I59" s="45"/>
      <c r="J59" s="45"/>
      <c r="K59" s="46">
        <v>965</v>
      </c>
    </row>
    <row r="60" spans="1:12" s="47" customFormat="1" ht="12.75" customHeight="1" x14ac:dyDescent="0.2">
      <c r="A60" s="43">
        <v>56</v>
      </c>
      <c r="B60" s="50" t="s">
        <v>5</v>
      </c>
      <c r="C60" s="45"/>
      <c r="D60" s="45"/>
      <c r="E60" s="45"/>
      <c r="F60" s="45"/>
      <c r="G60" s="45"/>
      <c r="H60" s="45"/>
      <c r="I60" s="45"/>
      <c r="J60" s="45"/>
      <c r="K60" s="46">
        <v>531</v>
      </c>
    </row>
    <row r="61" spans="1:12" s="47" customFormat="1" ht="12.75" customHeight="1" x14ac:dyDescent="0.2">
      <c r="A61" s="49">
        <v>57</v>
      </c>
      <c r="B61" s="50" t="s">
        <v>6</v>
      </c>
      <c r="C61" s="45"/>
      <c r="D61" s="45"/>
      <c r="E61" s="45"/>
      <c r="F61" s="45"/>
      <c r="G61" s="45"/>
      <c r="H61" s="45"/>
      <c r="I61" s="45"/>
      <c r="J61" s="45"/>
      <c r="K61" s="46">
        <v>531</v>
      </c>
    </row>
    <row r="62" spans="1:12" s="47" customFormat="1" ht="12.75" customHeight="1" x14ac:dyDescent="0.2">
      <c r="A62" s="43">
        <v>58</v>
      </c>
      <c r="B62" s="50" t="s">
        <v>122</v>
      </c>
      <c r="C62" s="45"/>
      <c r="D62" s="45"/>
      <c r="E62" s="45"/>
      <c r="F62" s="45"/>
      <c r="G62" s="45"/>
      <c r="H62" s="45"/>
      <c r="I62" s="45"/>
      <c r="J62" s="45"/>
      <c r="K62" s="46">
        <v>562</v>
      </c>
    </row>
    <row r="63" spans="1:12" s="47" customFormat="1" ht="12.75" customHeight="1" x14ac:dyDescent="0.2">
      <c r="A63" s="43">
        <v>59</v>
      </c>
      <c r="B63" s="50" t="s">
        <v>124</v>
      </c>
      <c r="C63" s="45"/>
      <c r="D63" s="45"/>
      <c r="E63" s="45"/>
      <c r="F63" s="45"/>
      <c r="G63" s="45"/>
      <c r="H63" s="45"/>
      <c r="I63" s="45"/>
      <c r="J63" s="45"/>
      <c r="K63" s="46">
        <v>766.1</v>
      </c>
    </row>
    <row r="64" spans="1:12" s="47" customFormat="1" ht="12.75" customHeight="1" x14ac:dyDescent="0.2">
      <c r="A64" s="49">
        <v>60</v>
      </c>
      <c r="B64" s="50" t="s">
        <v>125</v>
      </c>
      <c r="C64" s="45"/>
      <c r="D64" s="45"/>
      <c r="E64" s="45"/>
      <c r="F64" s="45"/>
      <c r="G64" s="45"/>
      <c r="H64" s="45"/>
      <c r="I64" s="45"/>
      <c r="J64" s="45"/>
      <c r="K64" s="46">
        <v>590</v>
      </c>
    </row>
    <row r="65" spans="1:11" s="47" customFormat="1" ht="12.75" customHeight="1" x14ac:dyDescent="0.2">
      <c r="A65" s="43">
        <v>61</v>
      </c>
      <c r="B65" s="59" t="s">
        <v>143</v>
      </c>
      <c r="C65" s="45"/>
      <c r="D65" s="45"/>
      <c r="E65" s="45"/>
      <c r="F65" s="45"/>
      <c r="G65" s="45"/>
      <c r="H65" s="45"/>
      <c r="I65" s="45"/>
      <c r="J65" s="45"/>
      <c r="K65" s="45">
        <v>377</v>
      </c>
    </row>
    <row r="66" spans="1:11" s="47" customFormat="1" ht="12.75" customHeight="1" x14ac:dyDescent="0.2">
      <c r="A66" s="43">
        <v>62</v>
      </c>
      <c r="B66" s="59" t="s">
        <v>142</v>
      </c>
      <c r="C66" s="45"/>
      <c r="D66" s="45"/>
      <c r="E66" s="45"/>
      <c r="F66" s="45"/>
      <c r="G66" s="45"/>
      <c r="H66" s="45"/>
      <c r="I66" s="45"/>
      <c r="J66" s="45"/>
      <c r="K66" s="45">
        <v>621</v>
      </c>
    </row>
    <row r="67" spans="1:11" s="47" customFormat="1" ht="12.75" customHeight="1" x14ac:dyDescent="0.2">
      <c r="A67" s="49">
        <v>63</v>
      </c>
      <c r="B67" s="59" t="s">
        <v>62</v>
      </c>
      <c r="C67" s="45"/>
      <c r="D67" s="45"/>
      <c r="E67" s="45"/>
      <c r="F67" s="45"/>
      <c r="G67" s="45"/>
      <c r="H67" s="45"/>
      <c r="I67" s="45"/>
      <c r="J67" s="45"/>
      <c r="K67" s="45">
        <v>1016.6</v>
      </c>
    </row>
    <row r="68" spans="1:11" s="47" customFormat="1" ht="12.75" customHeight="1" x14ac:dyDescent="0.2">
      <c r="A68" s="43">
        <v>64</v>
      </c>
      <c r="B68" s="59" t="s">
        <v>66</v>
      </c>
      <c r="C68" s="45"/>
      <c r="D68" s="45"/>
      <c r="E68" s="45"/>
      <c r="F68" s="45"/>
      <c r="G68" s="45"/>
      <c r="H68" s="45"/>
      <c r="I68" s="45"/>
      <c r="J68" s="45"/>
      <c r="K68" s="43">
        <v>991.2</v>
      </c>
    </row>
    <row r="69" spans="1:11" s="47" customFormat="1" ht="12.75" customHeight="1" x14ac:dyDescent="0.2">
      <c r="A69" s="43">
        <v>65</v>
      </c>
      <c r="B69" s="59" t="s">
        <v>68</v>
      </c>
      <c r="C69" s="45"/>
      <c r="D69" s="45"/>
      <c r="E69" s="45"/>
      <c r="F69" s="45"/>
      <c r="G69" s="45"/>
      <c r="H69" s="45"/>
      <c r="I69" s="45"/>
      <c r="J69" s="45"/>
      <c r="K69" s="43">
        <v>965</v>
      </c>
    </row>
    <row r="70" spans="1:11" s="47" customFormat="1" ht="12.75" customHeight="1" x14ac:dyDescent="0.2">
      <c r="A70" s="49">
        <v>66</v>
      </c>
      <c r="B70" s="59" t="s">
        <v>69</v>
      </c>
      <c r="C70" s="45"/>
      <c r="D70" s="45"/>
      <c r="E70" s="45"/>
      <c r="F70" s="45"/>
      <c r="G70" s="45"/>
      <c r="H70" s="45"/>
      <c r="I70" s="45"/>
      <c r="J70" s="45"/>
      <c r="K70" s="43">
        <v>1030.5</v>
      </c>
    </row>
    <row r="71" spans="1:11" s="47" customFormat="1" ht="12.75" customHeight="1" x14ac:dyDescent="0.2">
      <c r="A71" s="43">
        <v>67</v>
      </c>
      <c r="B71" s="59" t="s">
        <v>70</v>
      </c>
      <c r="C71" s="45"/>
      <c r="D71" s="45"/>
      <c r="E71" s="45"/>
      <c r="F71" s="45"/>
      <c r="G71" s="45"/>
      <c r="H71" s="45"/>
      <c r="I71" s="45"/>
      <c r="J71" s="45"/>
      <c r="K71" s="43">
        <v>1536.5</v>
      </c>
    </row>
    <row r="72" spans="1:11" s="47" customFormat="1" ht="12.75" customHeight="1" x14ac:dyDescent="0.2">
      <c r="A72" s="43">
        <v>68</v>
      </c>
      <c r="B72" s="59" t="s">
        <v>71</v>
      </c>
      <c r="C72" s="45"/>
      <c r="D72" s="45"/>
      <c r="E72" s="45"/>
      <c r="F72" s="45"/>
      <c r="G72" s="45"/>
      <c r="H72" s="45"/>
      <c r="I72" s="45"/>
      <c r="J72" s="45"/>
      <c r="K72" s="43">
        <v>1039</v>
      </c>
    </row>
    <row r="73" spans="1:11" s="47" customFormat="1" ht="12.75" customHeight="1" x14ac:dyDescent="0.2">
      <c r="A73" s="49">
        <v>69</v>
      </c>
      <c r="B73" s="59" t="s">
        <v>87</v>
      </c>
      <c r="C73" s="45"/>
      <c r="D73" s="45"/>
      <c r="E73" s="45"/>
      <c r="F73" s="45"/>
      <c r="G73" s="45"/>
      <c r="H73" s="45"/>
      <c r="I73" s="45"/>
      <c r="J73" s="45"/>
      <c r="K73" s="43">
        <v>986.5</v>
      </c>
    </row>
    <row r="74" spans="1:11" s="47" customFormat="1" ht="12.75" customHeight="1" x14ac:dyDescent="0.2">
      <c r="A74" s="43">
        <v>70</v>
      </c>
      <c r="B74" s="59" t="s">
        <v>89</v>
      </c>
      <c r="C74" s="45"/>
      <c r="D74" s="45"/>
      <c r="E74" s="45"/>
      <c r="F74" s="45"/>
      <c r="G74" s="45"/>
      <c r="H74" s="45"/>
      <c r="I74" s="45"/>
      <c r="J74" s="45"/>
      <c r="K74" s="43">
        <v>470.2</v>
      </c>
    </row>
    <row r="75" spans="1:11" s="47" customFormat="1" ht="12.75" customHeight="1" x14ac:dyDescent="0.2">
      <c r="A75" s="43">
        <v>71</v>
      </c>
      <c r="B75" s="59" t="s">
        <v>172</v>
      </c>
      <c r="C75" s="45"/>
      <c r="D75" s="45"/>
      <c r="E75" s="45"/>
      <c r="F75" s="45"/>
      <c r="G75" s="45"/>
      <c r="H75" s="45"/>
      <c r="I75" s="45"/>
      <c r="J75" s="45"/>
      <c r="K75" s="43">
        <v>650.20000000000005</v>
      </c>
    </row>
    <row r="76" spans="1:11" s="47" customFormat="1" ht="12.75" customHeight="1" x14ac:dyDescent="0.2">
      <c r="A76" s="49">
        <v>72</v>
      </c>
      <c r="B76" s="59" t="s">
        <v>93</v>
      </c>
      <c r="C76" s="45"/>
      <c r="D76" s="45"/>
      <c r="E76" s="45"/>
      <c r="F76" s="45"/>
      <c r="G76" s="45"/>
      <c r="H76" s="45"/>
      <c r="I76" s="45"/>
      <c r="J76" s="45"/>
      <c r="K76" s="43">
        <v>700.94</v>
      </c>
    </row>
    <row r="77" spans="1:11" s="47" customFormat="1" ht="12.75" customHeight="1" x14ac:dyDescent="0.2">
      <c r="A77" s="43">
        <v>73</v>
      </c>
      <c r="B77" s="59" t="s">
        <v>56</v>
      </c>
      <c r="C77" s="45"/>
      <c r="D77" s="45"/>
      <c r="E77" s="45"/>
      <c r="F77" s="45"/>
      <c r="G77" s="45"/>
      <c r="H77" s="45"/>
      <c r="I77" s="45"/>
      <c r="J77" s="45"/>
      <c r="K77" s="43">
        <v>757.39</v>
      </c>
    </row>
    <row r="78" spans="1:11" s="47" customFormat="1" ht="12.75" customHeight="1" x14ac:dyDescent="0.2">
      <c r="A78" s="43">
        <v>74</v>
      </c>
      <c r="B78" s="60" t="s">
        <v>107</v>
      </c>
      <c r="C78" s="45"/>
      <c r="D78" s="45"/>
      <c r="E78" s="45"/>
      <c r="F78" s="45"/>
      <c r="G78" s="45"/>
      <c r="H78" s="45"/>
      <c r="I78" s="45"/>
      <c r="J78" s="45"/>
      <c r="K78" s="45">
        <v>1407.03</v>
      </c>
    </row>
    <row r="79" spans="1:11" s="47" customFormat="1" ht="12.75" customHeight="1" x14ac:dyDescent="0.2">
      <c r="A79" s="49">
        <v>75</v>
      </c>
      <c r="B79" s="60" t="s">
        <v>139</v>
      </c>
      <c r="C79" s="45"/>
      <c r="D79" s="45"/>
      <c r="E79" s="45"/>
      <c r="F79" s="45"/>
      <c r="G79" s="45"/>
      <c r="H79" s="45"/>
      <c r="I79" s="45"/>
      <c r="J79" s="45"/>
      <c r="K79" s="45">
        <v>1083.3</v>
      </c>
    </row>
    <row r="80" spans="1:11" s="47" customFormat="1" ht="12.75" customHeight="1" x14ac:dyDescent="0.2">
      <c r="A80" s="43">
        <v>76</v>
      </c>
      <c r="B80" s="60" t="s">
        <v>120</v>
      </c>
      <c r="C80" s="45"/>
      <c r="D80" s="45"/>
      <c r="E80" s="45"/>
      <c r="F80" s="45"/>
      <c r="G80" s="45"/>
      <c r="H80" s="45"/>
      <c r="I80" s="45"/>
      <c r="J80" s="45"/>
      <c r="K80" s="45">
        <v>587.5</v>
      </c>
    </row>
    <row r="81" spans="1:11" s="47" customFormat="1" ht="12.75" customHeight="1" x14ac:dyDescent="0.2">
      <c r="A81" s="43">
        <v>77</v>
      </c>
      <c r="B81" s="60" t="s">
        <v>121</v>
      </c>
      <c r="C81" s="45"/>
      <c r="D81" s="45"/>
      <c r="E81" s="45"/>
      <c r="F81" s="45"/>
      <c r="G81" s="45"/>
      <c r="H81" s="45"/>
      <c r="I81" s="45"/>
      <c r="J81" s="45"/>
      <c r="K81" s="45">
        <v>537.9</v>
      </c>
    </row>
    <row r="82" spans="1:11" s="47" customFormat="1" ht="12.75" customHeight="1" x14ac:dyDescent="0.2">
      <c r="A82" s="49">
        <v>78</v>
      </c>
      <c r="B82" s="60" t="s">
        <v>141</v>
      </c>
      <c r="C82" s="45"/>
      <c r="D82" s="45"/>
      <c r="E82" s="45"/>
      <c r="F82" s="45"/>
      <c r="G82" s="45"/>
      <c r="H82" s="45"/>
      <c r="I82" s="45"/>
      <c r="J82" s="45"/>
      <c r="K82" s="45">
        <v>1353.2</v>
      </c>
    </row>
    <row r="83" spans="1:11" s="47" customFormat="1" ht="12.75" customHeight="1" x14ac:dyDescent="0.2">
      <c r="A83" s="43">
        <v>79</v>
      </c>
      <c r="B83" s="60" t="s">
        <v>128</v>
      </c>
      <c r="C83" s="45"/>
      <c r="D83" s="45"/>
      <c r="E83" s="45"/>
      <c r="F83" s="45"/>
      <c r="G83" s="45"/>
      <c r="H83" s="45"/>
      <c r="I83" s="45"/>
      <c r="J83" s="45"/>
      <c r="K83" s="45">
        <v>1296.5</v>
      </c>
    </row>
    <row r="84" spans="1:11" s="47" customFormat="1" ht="12.75" customHeight="1" x14ac:dyDescent="0.2">
      <c r="A84" s="43">
        <v>80</v>
      </c>
      <c r="B84" s="60" t="s">
        <v>0</v>
      </c>
      <c r="C84" s="45"/>
      <c r="D84" s="45"/>
      <c r="E84" s="45"/>
      <c r="F84" s="45"/>
      <c r="G84" s="45"/>
      <c r="H84" s="45"/>
      <c r="I84" s="45"/>
      <c r="J84" s="45"/>
      <c r="K84" s="45">
        <v>746.1</v>
      </c>
    </row>
    <row r="85" spans="1:11" s="47" customFormat="1" ht="12.75" customHeight="1" x14ac:dyDescent="0.2">
      <c r="A85" s="49">
        <v>81</v>
      </c>
      <c r="B85" s="60" t="s">
        <v>129</v>
      </c>
      <c r="C85" s="45"/>
      <c r="D85" s="45"/>
      <c r="E85" s="45"/>
      <c r="F85" s="45"/>
      <c r="G85" s="45"/>
      <c r="H85" s="45"/>
      <c r="I85" s="45"/>
      <c r="J85" s="45"/>
      <c r="K85" s="45">
        <v>781.1</v>
      </c>
    </row>
    <row r="86" spans="1:11" s="47" customFormat="1" ht="12.75" customHeight="1" x14ac:dyDescent="0.2">
      <c r="A86" s="43">
        <v>82</v>
      </c>
      <c r="B86" s="59" t="s">
        <v>158</v>
      </c>
      <c r="C86" s="45"/>
      <c r="D86" s="45"/>
      <c r="E86" s="45"/>
      <c r="F86" s="45"/>
      <c r="G86" s="45"/>
      <c r="H86" s="45"/>
      <c r="I86" s="45"/>
      <c r="J86" s="45"/>
      <c r="K86" s="45">
        <v>1750</v>
      </c>
    </row>
    <row r="87" spans="1:11" ht="28.5" customHeight="1" x14ac:dyDescent="0.2">
      <c r="A87" s="40" t="s">
        <v>12</v>
      </c>
      <c r="B87" s="40" t="s">
        <v>13</v>
      </c>
      <c r="C87" s="41" t="s">
        <v>35</v>
      </c>
      <c r="D87" s="40" t="s">
        <v>167</v>
      </c>
      <c r="E87" s="40"/>
      <c r="F87" s="40"/>
      <c r="G87" s="40"/>
      <c r="H87" s="40"/>
      <c r="I87" s="40"/>
      <c r="J87" s="40"/>
      <c r="K87" s="41" t="s">
        <v>168</v>
      </c>
    </row>
    <row r="88" spans="1:11" ht="13.5" customHeight="1" x14ac:dyDescent="0.2">
      <c r="A88" s="87" t="s">
        <v>173</v>
      </c>
      <c r="B88" s="88"/>
      <c r="C88" s="88"/>
      <c r="D88" s="88"/>
      <c r="E88" s="88"/>
      <c r="F88" s="88"/>
      <c r="G88" s="88"/>
      <c r="H88" s="88"/>
      <c r="I88" s="88"/>
      <c r="J88" s="88"/>
      <c r="K88" s="89"/>
    </row>
    <row r="89" spans="1:11" s="47" customFormat="1" ht="12.75" customHeight="1" x14ac:dyDescent="0.2">
      <c r="A89" s="43">
        <v>83</v>
      </c>
      <c r="B89" s="59" t="s">
        <v>57</v>
      </c>
      <c r="C89" s="45">
        <v>1043</v>
      </c>
      <c r="D89" s="45"/>
      <c r="E89" s="45"/>
      <c r="F89" s="45"/>
      <c r="G89" s="45"/>
      <c r="H89" s="45"/>
      <c r="I89" s="45"/>
      <c r="J89" s="45"/>
      <c r="K89" s="45">
        <v>1043</v>
      </c>
    </row>
    <row r="90" spans="1:11" s="47" customFormat="1" ht="12.75" customHeight="1" x14ac:dyDescent="0.2">
      <c r="A90" s="43">
        <v>84</v>
      </c>
      <c r="B90" s="59" t="s">
        <v>58</v>
      </c>
      <c r="C90" s="45">
        <v>582</v>
      </c>
      <c r="D90" s="45"/>
      <c r="E90" s="45"/>
      <c r="F90" s="45"/>
      <c r="G90" s="45"/>
      <c r="H90" s="45"/>
      <c r="I90" s="45"/>
      <c r="J90" s="45"/>
      <c r="K90" s="45">
        <v>582</v>
      </c>
    </row>
    <row r="91" spans="1:11" s="47" customFormat="1" ht="12.75" customHeight="1" x14ac:dyDescent="0.2">
      <c r="A91" s="43">
        <v>85</v>
      </c>
      <c r="B91" s="59" t="s">
        <v>59</v>
      </c>
      <c r="C91" s="45">
        <v>270</v>
      </c>
      <c r="D91" s="45"/>
      <c r="E91" s="45"/>
      <c r="F91" s="45"/>
      <c r="G91" s="45"/>
      <c r="H91" s="45"/>
      <c r="I91" s="45"/>
      <c r="J91" s="45"/>
      <c r="K91" s="45">
        <v>270</v>
      </c>
    </row>
    <row r="92" spans="1:11" s="47" customFormat="1" ht="12.75" customHeight="1" x14ac:dyDescent="0.2">
      <c r="A92" s="43">
        <v>86</v>
      </c>
      <c r="B92" s="59" t="s">
        <v>60</v>
      </c>
      <c r="C92" s="45">
        <v>981</v>
      </c>
      <c r="D92" s="45"/>
      <c r="E92" s="45"/>
      <c r="F92" s="45"/>
      <c r="G92" s="45"/>
      <c r="H92" s="45"/>
      <c r="I92" s="45"/>
      <c r="J92" s="45"/>
      <c r="K92" s="45">
        <v>981</v>
      </c>
    </row>
    <row r="93" spans="1:11" s="47" customFormat="1" ht="12.75" customHeight="1" x14ac:dyDescent="0.2">
      <c r="A93" s="43">
        <v>87</v>
      </c>
      <c r="B93" s="59" t="s">
        <v>61</v>
      </c>
      <c r="C93" s="45">
        <v>1056.56</v>
      </c>
      <c r="D93" s="45"/>
      <c r="E93" s="45"/>
      <c r="F93" s="45"/>
      <c r="G93" s="45"/>
      <c r="H93" s="45"/>
      <c r="I93" s="45"/>
      <c r="J93" s="45"/>
      <c r="K93" s="45">
        <v>1056.56</v>
      </c>
    </row>
    <row r="94" spans="1:11" s="47" customFormat="1" ht="12.75" customHeight="1" x14ac:dyDescent="0.2">
      <c r="A94" s="43">
        <v>88</v>
      </c>
      <c r="B94" s="59" t="s">
        <v>63</v>
      </c>
      <c r="C94" s="45">
        <v>842.14</v>
      </c>
      <c r="D94" s="45"/>
      <c r="E94" s="45"/>
      <c r="F94" s="45"/>
      <c r="G94" s="45"/>
      <c r="H94" s="45"/>
      <c r="I94" s="45"/>
      <c r="J94" s="45"/>
      <c r="K94" s="45">
        <v>842.14</v>
      </c>
    </row>
    <row r="95" spans="1:11" s="47" customFormat="1" ht="12.75" customHeight="1" x14ac:dyDescent="0.2">
      <c r="A95" s="43">
        <v>89</v>
      </c>
      <c r="B95" s="59" t="s">
        <v>64</v>
      </c>
      <c r="C95" s="45">
        <v>387.1</v>
      </c>
      <c r="D95" s="45"/>
      <c r="E95" s="45"/>
      <c r="F95" s="45"/>
      <c r="G95" s="45"/>
      <c r="H95" s="45"/>
      <c r="I95" s="45"/>
      <c r="J95" s="45"/>
      <c r="K95" s="45">
        <v>387.1</v>
      </c>
    </row>
    <row r="96" spans="1:11" s="47" customFormat="1" ht="12.75" customHeight="1" x14ac:dyDescent="0.2">
      <c r="A96" s="43">
        <v>90</v>
      </c>
      <c r="B96" s="59" t="s">
        <v>67</v>
      </c>
      <c r="C96" s="45">
        <v>540.84</v>
      </c>
      <c r="D96" s="45"/>
      <c r="E96" s="45"/>
      <c r="F96" s="45"/>
      <c r="G96" s="45"/>
      <c r="H96" s="45"/>
      <c r="I96" s="45"/>
      <c r="J96" s="45"/>
      <c r="K96" s="45">
        <v>540.84</v>
      </c>
    </row>
    <row r="97" spans="1:11" s="47" customFormat="1" ht="12.75" customHeight="1" x14ac:dyDescent="0.2">
      <c r="A97" s="43">
        <v>91</v>
      </c>
      <c r="B97" s="59" t="s">
        <v>77</v>
      </c>
      <c r="C97" s="45">
        <v>582</v>
      </c>
      <c r="D97" s="45"/>
      <c r="E97" s="45"/>
      <c r="F97" s="45"/>
      <c r="G97" s="45"/>
      <c r="H97" s="45"/>
      <c r="I97" s="45"/>
      <c r="J97" s="45"/>
      <c r="K97" s="45">
        <v>582</v>
      </c>
    </row>
    <row r="98" spans="1:11" s="47" customFormat="1" ht="12.75" customHeight="1" x14ac:dyDescent="0.2">
      <c r="A98" s="43">
        <v>92</v>
      </c>
      <c r="B98" s="59" t="s">
        <v>78</v>
      </c>
      <c r="C98" s="45">
        <v>1073</v>
      </c>
      <c r="D98" s="45"/>
      <c r="E98" s="45"/>
      <c r="F98" s="45"/>
      <c r="G98" s="45"/>
      <c r="H98" s="45"/>
      <c r="I98" s="45"/>
      <c r="J98" s="45"/>
      <c r="K98" s="45">
        <v>1073</v>
      </c>
    </row>
    <row r="99" spans="1:11" s="47" customFormat="1" ht="12.75" customHeight="1" x14ac:dyDescent="0.2">
      <c r="A99" s="43">
        <v>93</v>
      </c>
      <c r="B99" s="59" t="s">
        <v>79</v>
      </c>
      <c r="C99" s="45">
        <v>392</v>
      </c>
      <c r="D99" s="45"/>
      <c r="E99" s="45"/>
      <c r="F99" s="45"/>
      <c r="G99" s="45"/>
      <c r="H99" s="45"/>
      <c r="I99" s="45"/>
      <c r="J99" s="45"/>
      <c r="K99" s="45">
        <v>392</v>
      </c>
    </row>
    <row r="100" spans="1:11" s="47" customFormat="1" ht="12.75" customHeight="1" x14ac:dyDescent="0.2">
      <c r="A100" s="43">
        <v>94</v>
      </c>
      <c r="B100" s="59" t="s">
        <v>80</v>
      </c>
      <c r="C100" s="45">
        <v>780.1</v>
      </c>
      <c r="D100" s="45"/>
      <c r="E100" s="45"/>
      <c r="F100" s="45"/>
      <c r="G100" s="45"/>
      <c r="H100" s="45"/>
      <c r="I100" s="45"/>
      <c r="J100" s="45"/>
      <c r="K100" s="45">
        <v>780.1</v>
      </c>
    </row>
    <row r="101" spans="1:11" s="47" customFormat="1" ht="12.75" customHeight="1" x14ac:dyDescent="0.2">
      <c r="A101" s="43">
        <v>95</v>
      </c>
      <c r="B101" s="59" t="s">
        <v>81</v>
      </c>
      <c r="C101" s="45">
        <v>608.79999999999995</v>
      </c>
      <c r="D101" s="45"/>
      <c r="E101" s="45"/>
      <c r="F101" s="45"/>
      <c r="G101" s="45"/>
      <c r="H101" s="45"/>
      <c r="I101" s="45"/>
      <c r="J101" s="45"/>
      <c r="K101" s="45">
        <v>608.79999999999995</v>
      </c>
    </row>
    <row r="102" spans="1:11" s="47" customFormat="1" ht="12.75" customHeight="1" x14ac:dyDescent="0.2">
      <c r="A102" s="43">
        <v>96</v>
      </c>
      <c r="B102" s="59" t="s">
        <v>82</v>
      </c>
      <c r="C102" s="45">
        <v>741.5</v>
      </c>
      <c r="D102" s="45"/>
      <c r="E102" s="45"/>
      <c r="F102" s="45"/>
      <c r="G102" s="45"/>
      <c r="H102" s="45"/>
      <c r="I102" s="45"/>
      <c r="J102" s="45"/>
      <c r="K102" s="45">
        <v>741.5</v>
      </c>
    </row>
    <row r="103" spans="1:11" s="47" customFormat="1" ht="12.75" customHeight="1" x14ac:dyDescent="0.2">
      <c r="A103" s="43">
        <v>97</v>
      </c>
      <c r="B103" s="59" t="s">
        <v>92</v>
      </c>
      <c r="C103" s="45">
        <v>403.96</v>
      </c>
      <c r="D103" s="45"/>
      <c r="E103" s="45"/>
      <c r="F103" s="45"/>
      <c r="G103" s="45"/>
      <c r="H103" s="45"/>
      <c r="I103" s="45"/>
      <c r="J103" s="45"/>
      <c r="K103" s="45">
        <v>403.96</v>
      </c>
    </row>
    <row r="104" spans="1:11" s="47" customFormat="1" ht="12.75" customHeight="1" x14ac:dyDescent="0.2">
      <c r="A104" s="43">
        <v>98</v>
      </c>
      <c r="B104" s="59" t="s">
        <v>101</v>
      </c>
      <c r="C104" s="45">
        <v>2095.8000000000002</v>
      </c>
      <c r="D104" s="45"/>
      <c r="E104" s="45"/>
      <c r="F104" s="45"/>
      <c r="G104" s="45"/>
      <c r="H104" s="45"/>
      <c r="I104" s="45"/>
      <c r="J104" s="45"/>
      <c r="K104" s="45">
        <v>2095.8000000000002</v>
      </c>
    </row>
    <row r="105" spans="1:11" s="47" customFormat="1" ht="12.75" customHeight="1" x14ac:dyDescent="0.2">
      <c r="A105" s="43">
        <v>99</v>
      </c>
      <c r="B105" s="59" t="s">
        <v>104</v>
      </c>
      <c r="C105" s="45">
        <v>741.1</v>
      </c>
      <c r="D105" s="45"/>
      <c r="E105" s="45"/>
      <c r="F105" s="45"/>
      <c r="G105" s="45"/>
      <c r="H105" s="45"/>
      <c r="I105" s="45"/>
      <c r="J105" s="45"/>
      <c r="K105" s="45">
        <v>741.1</v>
      </c>
    </row>
    <row r="106" spans="1:11" s="47" customFormat="1" ht="12.75" customHeight="1" x14ac:dyDescent="0.2">
      <c r="A106" s="43">
        <v>100</v>
      </c>
      <c r="B106" s="59" t="s">
        <v>106</v>
      </c>
      <c r="C106" s="45">
        <v>512.01</v>
      </c>
      <c r="D106" s="45"/>
      <c r="E106" s="45"/>
      <c r="F106" s="45"/>
      <c r="G106" s="45"/>
      <c r="H106" s="45"/>
      <c r="I106" s="45"/>
      <c r="J106" s="45"/>
      <c r="K106" s="45">
        <v>512.01</v>
      </c>
    </row>
    <row r="107" spans="1:11" s="47" customFormat="1" ht="12.75" customHeight="1" x14ac:dyDescent="0.2">
      <c r="A107" s="43">
        <v>101</v>
      </c>
      <c r="B107" s="59" t="s">
        <v>109</v>
      </c>
      <c r="C107" s="45">
        <v>454.77</v>
      </c>
      <c r="D107" s="45"/>
      <c r="E107" s="45"/>
      <c r="F107" s="45"/>
      <c r="G107" s="45"/>
      <c r="H107" s="45"/>
      <c r="I107" s="45"/>
      <c r="J107" s="45"/>
      <c r="K107" s="45">
        <v>454.77</v>
      </c>
    </row>
    <row r="108" spans="1:11" s="47" customFormat="1" ht="12.75" customHeight="1" x14ac:dyDescent="0.2">
      <c r="A108" s="43">
        <v>102</v>
      </c>
      <c r="B108" s="59" t="s">
        <v>117</v>
      </c>
      <c r="C108" s="45">
        <v>502.5</v>
      </c>
      <c r="D108" s="45"/>
      <c r="E108" s="45"/>
      <c r="F108" s="45"/>
      <c r="G108" s="45"/>
      <c r="H108" s="45"/>
      <c r="I108" s="45"/>
      <c r="J108" s="45"/>
      <c r="K108" s="45">
        <v>502.5</v>
      </c>
    </row>
    <row r="109" spans="1:11" s="47" customFormat="1" ht="12.75" customHeight="1" x14ac:dyDescent="0.2">
      <c r="A109" s="43">
        <v>103</v>
      </c>
      <c r="B109" s="59" t="s">
        <v>119</v>
      </c>
      <c r="C109" s="45">
        <v>268</v>
      </c>
      <c r="D109" s="45"/>
      <c r="E109" s="45"/>
      <c r="F109" s="45"/>
      <c r="G109" s="45"/>
      <c r="H109" s="45"/>
      <c r="I109" s="45"/>
      <c r="J109" s="45"/>
      <c r="K109" s="45">
        <v>268</v>
      </c>
    </row>
    <row r="110" spans="1:11" s="47" customFormat="1" ht="12.75" customHeight="1" x14ac:dyDescent="0.2">
      <c r="A110" s="43">
        <v>104</v>
      </c>
      <c r="B110" s="59" t="s">
        <v>126</v>
      </c>
      <c r="C110" s="45">
        <v>391</v>
      </c>
      <c r="D110" s="45"/>
      <c r="E110" s="45"/>
      <c r="F110" s="45"/>
      <c r="G110" s="45"/>
      <c r="H110" s="45"/>
      <c r="I110" s="45"/>
      <c r="J110" s="45"/>
      <c r="K110" s="45">
        <v>391</v>
      </c>
    </row>
    <row r="111" spans="1:11" s="47" customFormat="1" ht="12.75" customHeight="1" x14ac:dyDescent="0.2">
      <c r="A111" s="43">
        <v>105</v>
      </c>
      <c r="B111" s="59" t="s">
        <v>127</v>
      </c>
      <c r="C111" s="45">
        <v>350.7</v>
      </c>
      <c r="D111" s="45"/>
      <c r="E111" s="45"/>
      <c r="F111" s="45"/>
      <c r="G111" s="45"/>
      <c r="H111" s="45"/>
      <c r="I111" s="45"/>
      <c r="J111" s="45"/>
      <c r="K111" s="45">
        <v>350.7</v>
      </c>
    </row>
    <row r="112" spans="1:11" s="47" customFormat="1" ht="12.75" customHeight="1" x14ac:dyDescent="0.2">
      <c r="A112" s="43"/>
      <c r="B112" s="54"/>
      <c r="C112" s="45"/>
      <c r="D112" s="45"/>
      <c r="E112" s="45"/>
      <c r="F112" s="45"/>
      <c r="G112" s="45"/>
      <c r="H112" s="45"/>
      <c r="I112" s="45"/>
      <c r="J112" s="45"/>
      <c r="K112" s="45"/>
    </row>
    <row r="113" spans="1:11" s="47" customFormat="1" ht="12.75" customHeight="1" x14ac:dyDescent="0.2">
      <c r="A113" s="43"/>
      <c r="B113" s="54"/>
      <c r="C113" s="45"/>
      <c r="D113" s="45"/>
      <c r="E113" s="45"/>
      <c r="F113" s="45"/>
      <c r="G113" s="45"/>
      <c r="H113" s="45"/>
      <c r="I113" s="45"/>
      <c r="J113" s="45"/>
      <c r="K113" s="45"/>
    </row>
    <row r="114" spans="1:11" s="47" customFormat="1" ht="12.75" customHeight="1" x14ac:dyDescent="0.2">
      <c r="A114" s="43"/>
      <c r="B114" s="54"/>
      <c r="C114" s="45"/>
      <c r="D114" s="45"/>
      <c r="E114" s="45"/>
      <c r="F114" s="45"/>
      <c r="G114" s="45"/>
      <c r="H114" s="45"/>
      <c r="I114" s="45"/>
      <c r="J114" s="45"/>
      <c r="K114" s="45"/>
    </row>
    <row r="115" spans="1:11" s="47" customFormat="1" ht="12.75" customHeight="1" x14ac:dyDescent="0.2">
      <c r="A115" s="43"/>
      <c r="B115" s="54"/>
      <c r="C115" s="45"/>
      <c r="D115" s="45"/>
      <c r="E115" s="45"/>
      <c r="F115" s="45"/>
      <c r="G115" s="45"/>
      <c r="H115" s="45"/>
      <c r="I115" s="45"/>
      <c r="J115" s="45"/>
      <c r="K115" s="45"/>
    </row>
    <row r="116" spans="1:11" s="47" customFormat="1" ht="12.75" customHeight="1" x14ac:dyDescent="0.2">
      <c r="A116" s="43"/>
      <c r="B116" s="54"/>
      <c r="C116" s="45"/>
      <c r="D116" s="45"/>
      <c r="E116" s="45"/>
      <c r="F116" s="45"/>
      <c r="G116" s="45"/>
      <c r="H116" s="45"/>
      <c r="I116" s="45"/>
      <c r="J116" s="45"/>
      <c r="K116" s="45"/>
    </row>
    <row r="117" spans="1:11" s="47" customFormat="1" ht="12.75" customHeight="1" x14ac:dyDescent="0.2">
      <c r="A117" s="43"/>
      <c r="B117" s="54"/>
      <c r="C117" s="45"/>
      <c r="D117" s="45"/>
      <c r="E117" s="45"/>
      <c r="F117" s="45"/>
      <c r="G117" s="45"/>
      <c r="H117" s="45"/>
      <c r="I117" s="45"/>
      <c r="J117" s="45"/>
      <c r="K117" s="45"/>
    </row>
    <row r="118" spans="1:11" s="47" customFormat="1" ht="12.75" customHeight="1" x14ac:dyDescent="0.2">
      <c r="A118" s="43"/>
      <c r="B118" s="54"/>
      <c r="C118" s="45"/>
      <c r="D118" s="45"/>
      <c r="E118" s="45"/>
      <c r="F118" s="45"/>
      <c r="G118" s="45"/>
      <c r="H118" s="45"/>
      <c r="I118" s="45"/>
      <c r="J118" s="45"/>
      <c r="K118" s="45"/>
    </row>
    <row r="119" spans="1:11" s="47" customFormat="1" ht="12.75" customHeight="1" x14ac:dyDescent="0.2">
      <c r="A119" s="43"/>
      <c r="B119" s="54"/>
      <c r="C119" s="45"/>
      <c r="D119" s="45"/>
      <c r="E119" s="45"/>
      <c r="F119" s="45"/>
      <c r="G119" s="45"/>
      <c r="H119" s="45"/>
      <c r="I119" s="45"/>
      <c r="J119" s="45"/>
      <c r="K119" s="45"/>
    </row>
    <row r="120" spans="1:11" s="47" customFormat="1" ht="12.75" customHeight="1" x14ac:dyDescent="0.2">
      <c r="A120" s="43"/>
      <c r="B120" s="54"/>
      <c r="C120" s="45"/>
      <c r="D120" s="45"/>
      <c r="E120" s="45"/>
      <c r="F120" s="45"/>
      <c r="G120" s="45"/>
      <c r="H120" s="45"/>
      <c r="I120" s="45"/>
      <c r="J120" s="45"/>
      <c r="K120" s="45"/>
    </row>
    <row r="121" spans="1:11" s="47" customFormat="1" ht="12.75" customHeight="1" x14ac:dyDescent="0.2">
      <c r="A121" s="43"/>
      <c r="B121" s="54"/>
      <c r="C121" s="45"/>
      <c r="D121" s="45"/>
      <c r="E121" s="45"/>
      <c r="F121" s="45"/>
      <c r="G121" s="45"/>
      <c r="H121" s="45"/>
      <c r="I121" s="45"/>
      <c r="J121" s="45"/>
      <c r="K121" s="45"/>
    </row>
    <row r="122" spans="1:11" s="47" customFormat="1" ht="12.75" customHeight="1" x14ac:dyDescent="0.2">
      <c r="A122" s="43"/>
      <c r="B122" s="54"/>
      <c r="C122" s="45"/>
      <c r="D122" s="45"/>
      <c r="E122" s="45"/>
      <c r="F122" s="45"/>
      <c r="G122" s="45"/>
      <c r="H122" s="45"/>
      <c r="I122" s="45"/>
      <c r="J122" s="45"/>
      <c r="K122" s="45"/>
    </row>
    <row r="123" spans="1:11" s="47" customFormat="1" ht="12.75" customHeight="1" x14ac:dyDescent="0.2">
      <c r="A123" s="43"/>
      <c r="B123" s="54"/>
      <c r="C123" s="45"/>
      <c r="D123" s="45"/>
      <c r="E123" s="45"/>
      <c r="F123" s="45"/>
      <c r="G123" s="45"/>
      <c r="H123" s="45"/>
      <c r="I123" s="45"/>
      <c r="J123" s="45"/>
      <c r="K123" s="45"/>
    </row>
    <row r="124" spans="1:11" s="47" customFormat="1" ht="12.75" customHeight="1" x14ac:dyDescent="0.2">
      <c r="A124" s="43"/>
      <c r="B124" s="54"/>
      <c r="C124" s="45"/>
      <c r="D124" s="45"/>
      <c r="E124" s="45"/>
      <c r="F124" s="45"/>
      <c r="G124" s="45"/>
      <c r="H124" s="45"/>
      <c r="I124" s="45"/>
      <c r="J124" s="45"/>
      <c r="K124" s="45"/>
    </row>
  </sheetData>
  <mergeCells count="3">
    <mergeCell ref="A1:K1"/>
    <mergeCell ref="A3:K3"/>
    <mergeCell ref="A88:K88"/>
  </mergeCells>
  <phoneticPr fontId="45" type="noConversion"/>
  <pageMargins left="0.9055118110236221" right="0.19685039370078741" top="0.23622047244094491" bottom="0.35433070866141736" header="0.19685039370078741" footer="0.19685039370078741"/>
  <pageSetup scale="120" orientation="portrait" r:id="rId1"/>
  <headerFooter alignWithMargins="0">
    <oddFooter>&amp;C&amp;"Arial Narrow,обычный"&amp;6&amp;P</oddFooter>
  </headerFooter>
  <rowBreaks count="1" manualBreakCount="1">
    <brk id="8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F13"/>
  <sheetViews>
    <sheetView tabSelected="1" view="pageBreakPreview" topLeftCell="A3" zoomScale="140" zoomScaleNormal="160" zoomScaleSheetLayoutView="140" workbookViewId="0">
      <selection activeCell="P12" sqref="P12"/>
    </sheetView>
  </sheetViews>
  <sheetFormatPr defaultRowHeight="27.75" customHeight="1" x14ac:dyDescent="0.2"/>
  <cols>
    <col min="1" max="1" width="4.83203125" style="9" customWidth="1"/>
    <col min="2" max="2" width="33.83203125" style="9" customWidth="1"/>
    <col min="3" max="3" width="3.83203125" style="23" customWidth="1"/>
    <col min="4" max="4" width="4" style="23" customWidth="1"/>
    <col min="5" max="5" width="10.6640625" style="23" customWidth="1"/>
    <col min="6" max="7" width="2" style="23" customWidth="1"/>
    <col min="8" max="9" width="7.33203125" style="24" customWidth="1"/>
    <col min="10" max="10" width="7.1640625" style="30" customWidth="1"/>
    <col min="11" max="11" width="6.83203125" style="31" customWidth="1"/>
    <col min="12" max="12" width="10.1640625" style="30" customWidth="1"/>
    <col min="13" max="13" width="10.33203125" style="30" customWidth="1"/>
    <col min="14" max="15" width="8.83203125" style="30" customWidth="1"/>
    <col min="16" max="16" width="10" style="30" customWidth="1"/>
    <col min="17" max="17" width="6.6640625" style="30" customWidth="1"/>
    <col min="18" max="18" width="6.83203125" style="30" customWidth="1"/>
    <col min="19" max="19" width="5.5" style="76" customWidth="1"/>
    <col min="20" max="20" width="14.1640625" style="8" hidden="1" customWidth="1"/>
    <col min="21" max="21" width="9.6640625" style="64" hidden="1" customWidth="1"/>
    <col min="22" max="22" width="9.5" style="64" hidden="1" customWidth="1"/>
    <col min="23" max="23" width="14.1640625" style="64" hidden="1" customWidth="1"/>
    <col min="24" max="24" width="8.1640625" style="64" hidden="1" customWidth="1"/>
    <col min="25" max="25" width="12.5" style="8" hidden="1" customWidth="1"/>
    <col min="26" max="28" width="13.1640625" style="8" hidden="1" customWidth="1"/>
    <col min="29" max="29" width="14.6640625" style="8" hidden="1" customWidth="1"/>
    <col min="30" max="30" width="10.33203125" style="8" hidden="1" customWidth="1"/>
    <col min="31" max="31" width="7" style="8" hidden="1" customWidth="1"/>
    <col min="32" max="32" width="9.33203125" style="8" hidden="1" customWidth="1"/>
    <col min="33" max="33" width="12.83203125" style="8" bestFit="1" customWidth="1"/>
    <col min="34" max="16384" width="9.33203125" style="8"/>
  </cols>
  <sheetData>
    <row r="1" spans="1:30" ht="16.5" hidden="1" customHeight="1" x14ac:dyDescent="0.2">
      <c r="I1" s="99" t="s">
        <v>155</v>
      </c>
      <c r="J1" s="99"/>
      <c r="K1" s="99"/>
      <c r="L1" s="99"/>
      <c r="M1" s="99"/>
      <c r="N1" s="99"/>
      <c r="O1" s="99"/>
      <c r="P1" s="99"/>
      <c r="Q1" s="99"/>
      <c r="R1" s="99"/>
      <c r="S1" s="71"/>
    </row>
    <row r="2" spans="1:30" ht="27.75" hidden="1" customHeight="1" x14ac:dyDescent="0.2">
      <c r="H2" s="72"/>
      <c r="I2" s="4"/>
      <c r="J2" s="13"/>
      <c r="K2" s="25"/>
      <c r="L2" s="13"/>
      <c r="M2" s="13"/>
      <c r="N2" s="13"/>
      <c r="O2" s="13"/>
      <c r="P2" s="13"/>
      <c r="Q2" s="13"/>
      <c r="R2" s="13"/>
      <c r="S2" s="73"/>
    </row>
    <row r="3" spans="1:30" ht="44.25" customHeight="1" x14ac:dyDescent="0.2">
      <c r="H3" s="72"/>
      <c r="I3" s="4"/>
      <c r="J3" s="13"/>
      <c r="K3" s="25"/>
      <c r="L3" s="13"/>
      <c r="M3" s="13"/>
      <c r="N3" s="13"/>
      <c r="O3" s="13"/>
      <c r="P3" s="94" t="s">
        <v>174</v>
      </c>
      <c r="Q3" s="94"/>
      <c r="R3" s="94"/>
      <c r="S3" s="94"/>
    </row>
    <row r="4" spans="1:30" ht="32.25" customHeight="1" x14ac:dyDescent="0.2">
      <c r="H4" s="72"/>
      <c r="I4" s="4"/>
      <c r="J4" s="13"/>
      <c r="K4" s="25"/>
      <c r="L4" s="13"/>
      <c r="M4" s="94" t="s">
        <v>161</v>
      </c>
      <c r="N4" s="94"/>
      <c r="O4" s="94"/>
      <c r="P4" s="94"/>
      <c r="Q4" s="94"/>
      <c r="R4" s="94"/>
      <c r="S4" s="94"/>
    </row>
    <row r="5" spans="1:30" s="26" customFormat="1" ht="15" customHeight="1" x14ac:dyDescent="0.2">
      <c r="A5" s="101" t="s">
        <v>10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U5" s="15"/>
      <c r="V5" s="15"/>
      <c r="W5" s="15"/>
      <c r="X5" s="15"/>
    </row>
    <row r="6" spans="1:30" s="26" customFormat="1" ht="21.75" customHeight="1" x14ac:dyDescent="0.2">
      <c r="A6" s="90" t="s">
        <v>12</v>
      </c>
      <c r="B6" s="90" t="s">
        <v>13</v>
      </c>
      <c r="C6" s="90" t="s">
        <v>14</v>
      </c>
      <c r="D6" s="90"/>
      <c r="E6" s="93" t="s">
        <v>15</v>
      </c>
      <c r="F6" s="93" t="s">
        <v>16</v>
      </c>
      <c r="G6" s="93" t="s">
        <v>17</v>
      </c>
      <c r="H6" s="107" t="s">
        <v>18</v>
      </c>
      <c r="I6" s="108" t="s">
        <v>19</v>
      </c>
      <c r="J6" s="108"/>
      <c r="K6" s="95" t="s">
        <v>20</v>
      </c>
      <c r="L6" s="100" t="s">
        <v>21</v>
      </c>
      <c r="M6" s="100"/>
      <c r="N6" s="100"/>
      <c r="O6" s="100"/>
      <c r="P6" s="100"/>
      <c r="Q6" s="92" t="s">
        <v>22</v>
      </c>
      <c r="R6" s="96" t="s">
        <v>23</v>
      </c>
      <c r="S6" s="91" t="s">
        <v>24</v>
      </c>
      <c r="U6" s="15"/>
      <c r="V6" s="15"/>
      <c r="W6" s="15"/>
      <c r="X6" s="15"/>
    </row>
    <row r="7" spans="1:30" s="26" customFormat="1" ht="18" customHeight="1" x14ac:dyDescent="0.2">
      <c r="A7" s="90"/>
      <c r="B7" s="90"/>
      <c r="C7" s="93" t="s">
        <v>25</v>
      </c>
      <c r="D7" s="93" t="s">
        <v>26</v>
      </c>
      <c r="E7" s="93"/>
      <c r="F7" s="93"/>
      <c r="G7" s="93"/>
      <c r="H7" s="107"/>
      <c r="I7" s="107" t="s">
        <v>27</v>
      </c>
      <c r="J7" s="92" t="s">
        <v>8</v>
      </c>
      <c r="K7" s="95"/>
      <c r="L7" s="92" t="s">
        <v>27</v>
      </c>
      <c r="M7" s="100" t="s">
        <v>156</v>
      </c>
      <c r="N7" s="100"/>
      <c r="O7" s="100"/>
      <c r="P7" s="100"/>
      <c r="Q7" s="92"/>
      <c r="R7" s="97"/>
      <c r="S7" s="91"/>
      <c r="U7" s="15"/>
      <c r="V7" s="15"/>
      <c r="W7" s="15"/>
      <c r="X7" s="15"/>
    </row>
    <row r="8" spans="1:30" s="26" customFormat="1" ht="96.75" customHeight="1" x14ac:dyDescent="0.2">
      <c r="A8" s="90"/>
      <c r="B8" s="90"/>
      <c r="C8" s="93"/>
      <c r="D8" s="93"/>
      <c r="E8" s="93"/>
      <c r="F8" s="93"/>
      <c r="G8" s="93"/>
      <c r="H8" s="107"/>
      <c r="I8" s="107"/>
      <c r="J8" s="92"/>
      <c r="K8" s="95"/>
      <c r="L8" s="92"/>
      <c r="M8" s="85" t="s">
        <v>150</v>
      </c>
      <c r="N8" s="85" t="s">
        <v>151</v>
      </c>
      <c r="O8" s="85" t="s">
        <v>152</v>
      </c>
      <c r="P8" s="85" t="s">
        <v>153</v>
      </c>
      <c r="Q8" s="92"/>
      <c r="R8" s="98"/>
      <c r="S8" s="91"/>
      <c r="U8" s="15"/>
      <c r="V8" s="15"/>
      <c r="W8" s="15"/>
      <c r="X8" s="15"/>
      <c r="Y8" s="26" t="e">
        <f>#REF!+#REF!+#REF!</f>
        <v>#REF!</v>
      </c>
    </row>
    <row r="9" spans="1:30" s="26" customFormat="1" ht="15.75" customHeight="1" x14ac:dyDescent="0.2">
      <c r="A9" s="90"/>
      <c r="B9" s="90"/>
      <c r="C9" s="93"/>
      <c r="D9" s="93"/>
      <c r="E9" s="93"/>
      <c r="F9" s="93"/>
      <c r="G9" s="93"/>
      <c r="H9" s="1" t="s">
        <v>28</v>
      </c>
      <c r="I9" s="1" t="s">
        <v>28</v>
      </c>
      <c r="J9" s="3" t="s">
        <v>28</v>
      </c>
      <c r="K9" s="5" t="s">
        <v>29</v>
      </c>
      <c r="L9" s="3" t="s">
        <v>30</v>
      </c>
      <c r="M9" s="3" t="s">
        <v>30</v>
      </c>
      <c r="N9" s="3" t="s">
        <v>30</v>
      </c>
      <c r="O9" s="3" t="s">
        <v>30</v>
      </c>
      <c r="P9" s="3" t="s">
        <v>30</v>
      </c>
      <c r="Q9" s="3" t="s">
        <v>31</v>
      </c>
      <c r="R9" s="3" t="s">
        <v>31</v>
      </c>
      <c r="S9" s="91"/>
      <c r="U9" s="15"/>
      <c r="V9" s="15"/>
      <c r="W9" s="15"/>
      <c r="X9" s="15"/>
      <c r="Y9" s="66" t="e">
        <f>#REF!+#REF!+#REF!+#REF!+#REF!+#REF!+#REF!+#REF!+#REF!+#REF!+#REF!+#REF!+#REF!+#REF!+#REF!+#REF!+#REF!+#REF!+#REF!</f>
        <v>#REF!</v>
      </c>
      <c r="Z9" s="66" t="e">
        <f>#REF!+#REF!+#REF!+#REF!+#REF!+#REF!+#REF!+#REF!+#REF!+#REF!+#REF!+#REF!+#REF!+#REF!+#REF!+#REF!+#REF!+#REF!+#REF!</f>
        <v>#REF!</v>
      </c>
      <c r="AA9" s="66" t="e">
        <f>#REF!+#REF!+#REF!+#REF!+#REF!+#REF!+#REF!+#REF!+#REF!+#REF!+#REF!+#REF!+#REF!+#REF!+#REF!+#REF!+#REF!+#REF!+#REF!</f>
        <v>#REF!</v>
      </c>
      <c r="AB9" s="66" t="e">
        <f>#REF!+#REF!+#REF!+#REF!+#REF!+#REF!+#REF!+#REF!+#REF!+#REF!+#REF!+#REF!+#REF!+#REF!+#REF!+#REF!+#REF!+#REF!+#REF!</f>
        <v>#REF!</v>
      </c>
      <c r="AC9" s="66" t="e">
        <f>#REF!+#REF!+#REF!+#REF!+#REF!+#REF!+#REF!+#REF!+#REF!+#REF!+#REF!+#REF!+#REF!+#REF!+#REF!+#REF!+#REF!+#REF!+#REF!</f>
        <v>#REF!</v>
      </c>
    </row>
    <row r="10" spans="1:30" s="29" customFormat="1" ht="12" customHeight="1" x14ac:dyDescent="0.2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8">
        <v>8</v>
      </c>
      <c r="I10" s="27">
        <v>9</v>
      </c>
      <c r="J10" s="28">
        <v>10</v>
      </c>
      <c r="K10" s="27">
        <v>11</v>
      </c>
      <c r="L10" s="28">
        <v>12</v>
      </c>
      <c r="M10" s="27">
        <v>13</v>
      </c>
      <c r="N10" s="28">
        <v>14</v>
      </c>
      <c r="O10" s="27">
        <v>15</v>
      </c>
      <c r="P10" s="28">
        <v>16</v>
      </c>
      <c r="Q10" s="27">
        <v>17</v>
      </c>
      <c r="R10" s="28">
        <v>18</v>
      </c>
      <c r="S10" s="74">
        <v>19</v>
      </c>
      <c r="U10" s="15"/>
      <c r="V10" s="15"/>
      <c r="W10" s="15"/>
      <c r="X10" s="15"/>
    </row>
    <row r="11" spans="1:30" ht="12.75" customHeight="1" x14ac:dyDescent="0.2">
      <c r="A11" s="102" t="s">
        <v>134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4"/>
      <c r="T11" s="6"/>
      <c r="U11" s="65" t="e">
        <f>#REF!</f>
        <v>#REF!</v>
      </c>
      <c r="V11" s="65" t="e">
        <f>#REF!</f>
        <v>#REF!</v>
      </c>
      <c r="W11" s="65" t="e">
        <f>#REF!</f>
        <v>#REF!</v>
      </c>
      <c r="Y11" s="8">
        <v>2.8329466108767572E-2</v>
      </c>
      <c r="Z11" s="8">
        <v>1.0732552420889264E-2</v>
      </c>
      <c r="AA11" s="8">
        <v>5.6569493159362456E-3</v>
      </c>
      <c r="AB11" s="8">
        <v>0.95528103215440696</v>
      </c>
      <c r="AD11" s="6"/>
    </row>
    <row r="12" spans="1:30" ht="12.75" x14ac:dyDescent="0.2">
      <c r="A12" s="2">
        <v>192</v>
      </c>
      <c r="B12" s="7" t="s">
        <v>110</v>
      </c>
      <c r="C12" s="2" t="s">
        <v>34</v>
      </c>
      <c r="D12" s="2"/>
      <c r="E12" s="2" t="s">
        <v>33</v>
      </c>
      <c r="F12" s="2" t="s">
        <v>32</v>
      </c>
      <c r="G12" s="2" t="s">
        <v>32</v>
      </c>
      <c r="H12" s="3">
        <v>665.6</v>
      </c>
      <c r="I12" s="3">
        <v>615.6</v>
      </c>
      <c r="J12" s="3">
        <v>108.5</v>
      </c>
      <c r="K12" s="5">
        <v>16</v>
      </c>
      <c r="L12" s="3">
        <v>1925621.5</v>
      </c>
      <c r="M12" s="3">
        <v>54551.83</v>
      </c>
      <c r="N12" s="3">
        <v>20666.830000000002</v>
      </c>
      <c r="O12" s="3">
        <v>10893.14</v>
      </c>
      <c r="P12" s="3">
        <f>L12-M12-N12-O12</f>
        <v>1839509.7</v>
      </c>
      <c r="Q12" s="3">
        <f>L12/I12</f>
        <v>3128.0401234567898</v>
      </c>
      <c r="R12" s="3">
        <v>3948</v>
      </c>
      <c r="S12" s="75" t="s">
        <v>154</v>
      </c>
      <c r="T12" s="6"/>
      <c r="U12" s="65" t="e">
        <f>#REF!</f>
        <v>#REF!</v>
      </c>
      <c r="V12" s="65" t="e">
        <f>#REF!</f>
        <v>#REF!</v>
      </c>
      <c r="W12" s="65" t="e">
        <f>#REF!</f>
        <v>#REF!</v>
      </c>
      <c r="Y12" s="8">
        <v>2.8329466108767576E-2</v>
      </c>
      <c r="Z12" s="8">
        <v>1.0732552420889264E-2</v>
      </c>
      <c r="AA12" s="8">
        <v>5.6569493159362456E-3</v>
      </c>
      <c r="AB12" s="8">
        <v>0.95528103215440685</v>
      </c>
      <c r="AD12" s="6"/>
    </row>
    <row r="13" spans="1:30" ht="20.25" customHeight="1" x14ac:dyDescent="0.2">
      <c r="A13" s="105" t="s">
        <v>55</v>
      </c>
      <c r="B13" s="106"/>
      <c r="C13" s="2" t="s">
        <v>54</v>
      </c>
      <c r="D13" s="2" t="s">
        <v>54</v>
      </c>
      <c r="E13" s="2" t="s">
        <v>54</v>
      </c>
      <c r="F13" s="2" t="s">
        <v>54</v>
      </c>
      <c r="G13" s="2" t="s">
        <v>54</v>
      </c>
      <c r="H13" s="3">
        <f t="shared" ref="H13:P13" si="0">H12</f>
        <v>665.6</v>
      </c>
      <c r="I13" s="3">
        <f t="shared" si="0"/>
        <v>615.6</v>
      </c>
      <c r="J13" s="3">
        <f t="shared" si="0"/>
        <v>108.5</v>
      </c>
      <c r="K13" s="68">
        <f t="shared" si="0"/>
        <v>16</v>
      </c>
      <c r="L13" s="3">
        <f t="shared" si="0"/>
        <v>1925621.5</v>
      </c>
      <c r="M13" s="3">
        <v>54551.83</v>
      </c>
      <c r="N13" s="3">
        <f t="shared" si="0"/>
        <v>20666.830000000002</v>
      </c>
      <c r="O13" s="3">
        <f t="shared" si="0"/>
        <v>10893.14</v>
      </c>
      <c r="P13" s="3">
        <f t="shared" si="0"/>
        <v>1839509.7</v>
      </c>
      <c r="Q13" s="3">
        <f>L13/I13</f>
        <v>3128.0401234567898</v>
      </c>
      <c r="R13" s="2"/>
      <c r="S13" s="75"/>
      <c r="T13" s="6"/>
      <c r="U13" s="65" t="e">
        <f>#REF!</f>
        <v>#REF!</v>
      </c>
      <c r="V13" s="65" t="e">
        <f>#REF!</f>
        <v>#REF!</v>
      </c>
      <c r="W13" s="65" t="e">
        <f>#REF!</f>
        <v>#REF!</v>
      </c>
      <c r="Y13" s="8">
        <v>2.8329466108767572E-2</v>
      </c>
      <c r="Z13" s="8">
        <v>1.0732552420889264E-2</v>
      </c>
      <c r="AA13" s="8">
        <v>5.6569493159362456E-3</v>
      </c>
      <c r="AB13" s="8">
        <v>0.95528103215440696</v>
      </c>
      <c r="AD13" s="6"/>
    </row>
  </sheetData>
  <mergeCells count="25">
    <mergeCell ref="A11:S11"/>
    <mergeCell ref="A13:B13"/>
    <mergeCell ref="A6:A9"/>
    <mergeCell ref="D7:D9"/>
    <mergeCell ref="H6:H8"/>
    <mergeCell ref="G6:G9"/>
    <mergeCell ref="I6:J6"/>
    <mergeCell ref="J7:J8"/>
    <mergeCell ref="I7:I8"/>
    <mergeCell ref="F6:F9"/>
    <mergeCell ref="P3:S3"/>
    <mergeCell ref="M4:S4"/>
    <mergeCell ref="K6:K8"/>
    <mergeCell ref="R6:R8"/>
    <mergeCell ref="I1:R1"/>
    <mergeCell ref="M7:P7"/>
    <mergeCell ref="L6:P6"/>
    <mergeCell ref="L7:L8"/>
    <mergeCell ref="A5:S5"/>
    <mergeCell ref="B6:B9"/>
    <mergeCell ref="S6:S9"/>
    <mergeCell ref="Q6:Q8"/>
    <mergeCell ref="E6:E9"/>
    <mergeCell ref="C7:C9"/>
    <mergeCell ref="C6:D6"/>
  </mergeCells>
  <phoneticPr fontId="2" type="noConversion"/>
  <pageMargins left="0.51181102362204722" right="0.19685039370078741" top="1.1023622047244095" bottom="0.35433070866141736" header="1.1023622047244095" footer="0.19685039370078741"/>
  <pageSetup paperSize="9" scale="95" orientation="landscape" r:id="rId1"/>
  <headerFooter alignWithMargins="0">
    <oddFooter>&amp;C&amp;"Arial Narrow,обычный"&amp;6&amp;P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D11"/>
  <sheetViews>
    <sheetView view="pageBreakPreview" topLeftCell="A15" zoomScale="140" zoomScaleNormal="130" zoomScaleSheetLayoutView="140" workbookViewId="0">
      <selection activeCell="A12" sqref="A12:R171"/>
    </sheetView>
  </sheetViews>
  <sheetFormatPr defaultRowHeight="12.75" x14ac:dyDescent="0.2"/>
  <cols>
    <col min="1" max="1" width="3.83203125" style="9" customWidth="1"/>
    <col min="2" max="2" width="37.83203125" style="9" customWidth="1"/>
    <col min="3" max="3" width="13" style="30" customWidth="1"/>
    <col min="4" max="4" width="10" style="77" customWidth="1"/>
    <col min="5" max="5" width="3.33203125" style="77" customWidth="1"/>
    <col min="6" max="6" width="5.1640625" style="77" customWidth="1"/>
    <col min="7" max="7" width="7.33203125" style="78" customWidth="1"/>
    <col min="8" max="8" width="10.83203125" style="77" customWidth="1"/>
    <col min="9" max="9" width="5.5" style="77" customWidth="1"/>
    <col min="10" max="10" width="7.33203125" style="77" customWidth="1"/>
    <col min="11" max="11" width="5.6640625" style="77" customWidth="1"/>
    <col min="12" max="12" width="8.1640625" style="77" customWidth="1"/>
    <col min="13" max="13" width="3.33203125" style="77" customWidth="1"/>
    <col min="14" max="14" width="3.5" style="77" customWidth="1"/>
    <col min="15" max="15" width="6.1640625" style="77" customWidth="1"/>
    <col min="16" max="16" width="9.6640625" style="77" customWidth="1"/>
    <col min="17" max="17" width="8.5" style="77" customWidth="1"/>
    <col min="18" max="18" width="4.83203125" style="77" customWidth="1"/>
    <col min="19" max="19" width="10" style="8" hidden="1" customWidth="1"/>
    <col min="20" max="20" width="14.1640625" style="10" hidden="1" customWidth="1"/>
    <col min="21" max="21" width="2" style="36" customWidth="1"/>
    <col min="22" max="22" width="13.83203125" style="33" hidden="1" customWidth="1"/>
    <col min="23" max="23" width="13.5" style="33" hidden="1" customWidth="1"/>
    <col min="24" max="24" width="8.33203125" style="33" hidden="1" customWidth="1"/>
    <col min="25" max="25" width="10.1640625" style="34" hidden="1" customWidth="1"/>
    <col min="26" max="26" width="11.6640625" style="32" hidden="1" customWidth="1"/>
    <col min="27" max="27" width="10" style="32" hidden="1" customWidth="1"/>
    <col min="28" max="28" width="12.6640625" style="32" hidden="1" customWidth="1"/>
    <col min="29" max="29" width="12" style="32" hidden="1" customWidth="1"/>
    <col min="30" max="30" width="10.1640625" style="32" hidden="1" customWidth="1"/>
    <col min="31" max="31" width="10" style="32" customWidth="1"/>
    <col min="32" max="32" width="9.33203125" style="32"/>
    <col min="33" max="33" width="3" style="32" customWidth="1"/>
    <col min="34" max="34" width="1.1640625" style="32" customWidth="1"/>
    <col min="35" max="35" width="3.1640625" style="32" customWidth="1"/>
    <col min="36" max="37" width="9.33203125" style="32"/>
    <col min="38" max="38" width="14" style="32" customWidth="1"/>
    <col min="39" max="16384" width="9.33203125" style="32"/>
  </cols>
  <sheetData>
    <row r="1" spans="1:25" ht="11.25" hidden="1" customHeight="1" x14ac:dyDescent="0.2">
      <c r="I1" s="109" t="s">
        <v>52</v>
      </c>
      <c r="J1" s="109"/>
      <c r="K1" s="109"/>
      <c r="L1" s="109"/>
      <c r="M1" s="109"/>
      <c r="N1" s="109"/>
      <c r="O1" s="109"/>
      <c r="P1" s="109"/>
      <c r="Q1" s="109"/>
      <c r="R1" s="109"/>
      <c r="Y1" s="32"/>
    </row>
    <row r="2" spans="1:25" ht="6" hidden="1" customHeight="1" x14ac:dyDescent="0.2">
      <c r="H2" s="79"/>
      <c r="I2" s="80"/>
      <c r="J2" s="80"/>
      <c r="K2" s="80"/>
      <c r="L2" s="80"/>
      <c r="M2" s="80"/>
      <c r="N2" s="80"/>
      <c r="O2" s="80"/>
      <c r="P2" s="80"/>
      <c r="Q2" s="80"/>
      <c r="R2" s="80"/>
      <c r="Y2" s="32"/>
    </row>
    <row r="3" spans="1:25" ht="36.75" customHeight="1" x14ac:dyDescent="0.2">
      <c r="H3" s="79"/>
      <c r="I3" s="80"/>
      <c r="J3" s="80"/>
      <c r="K3" s="80"/>
      <c r="L3" s="80"/>
      <c r="M3" s="80"/>
      <c r="N3" s="94" t="s">
        <v>159</v>
      </c>
      <c r="O3" s="94"/>
      <c r="P3" s="94"/>
      <c r="Q3" s="94"/>
      <c r="R3" s="94"/>
      <c r="Y3" s="32"/>
    </row>
    <row r="4" spans="1:25" ht="42" customHeight="1" x14ac:dyDescent="0.2">
      <c r="J4" s="81"/>
      <c r="K4" s="81"/>
      <c r="L4" s="94" t="s">
        <v>7</v>
      </c>
      <c r="M4" s="94"/>
      <c r="N4" s="94"/>
      <c r="O4" s="94"/>
      <c r="P4" s="94"/>
      <c r="Q4" s="94"/>
      <c r="R4" s="94"/>
      <c r="Y4" s="32"/>
    </row>
    <row r="5" spans="1:25" ht="24.75" customHeight="1" x14ac:dyDescent="0.2">
      <c r="A5" s="11"/>
      <c r="B5" s="113" t="s">
        <v>9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82"/>
      <c r="R5" s="83"/>
      <c r="Y5" s="32"/>
    </row>
    <row r="6" spans="1:25" ht="21" customHeight="1" x14ac:dyDescent="0.2">
      <c r="A6" s="114" t="s">
        <v>12</v>
      </c>
      <c r="B6" s="114" t="s">
        <v>13</v>
      </c>
      <c r="C6" s="117" t="s">
        <v>35</v>
      </c>
      <c r="D6" s="110" t="s">
        <v>36</v>
      </c>
      <c r="E6" s="111"/>
      <c r="F6" s="111"/>
      <c r="G6" s="111"/>
      <c r="H6" s="111"/>
      <c r="I6" s="111"/>
      <c r="J6" s="111"/>
      <c r="K6" s="111"/>
      <c r="L6" s="111"/>
      <c r="M6" s="111"/>
      <c r="N6" s="112"/>
      <c r="O6" s="110" t="s">
        <v>37</v>
      </c>
      <c r="P6" s="111"/>
      <c r="Q6" s="111"/>
      <c r="R6" s="112"/>
      <c r="Y6" s="32"/>
    </row>
    <row r="7" spans="1:25" ht="66" customHeight="1" x14ac:dyDescent="0.2">
      <c r="A7" s="115"/>
      <c r="B7" s="115"/>
      <c r="C7" s="118"/>
      <c r="D7" s="69" t="s">
        <v>100</v>
      </c>
      <c r="E7" s="110" t="s">
        <v>38</v>
      </c>
      <c r="F7" s="112"/>
      <c r="G7" s="110" t="s">
        <v>39</v>
      </c>
      <c r="H7" s="112"/>
      <c r="I7" s="110" t="s">
        <v>40</v>
      </c>
      <c r="J7" s="112"/>
      <c r="K7" s="110" t="s">
        <v>41</v>
      </c>
      <c r="L7" s="112"/>
      <c r="M7" s="110" t="s">
        <v>135</v>
      </c>
      <c r="N7" s="112"/>
      <c r="O7" s="12" t="s">
        <v>136</v>
      </c>
      <c r="P7" s="12" t="s">
        <v>147</v>
      </c>
      <c r="Q7" s="69" t="s">
        <v>148</v>
      </c>
      <c r="R7" s="69" t="s">
        <v>149</v>
      </c>
      <c r="T7" s="10" t="s">
        <v>157</v>
      </c>
      <c r="Y7" s="32"/>
    </row>
    <row r="8" spans="1:25" ht="15.75" customHeight="1" x14ac:dyDescent="0.2">
      <c r="A8" s="116"/>
      <c r="B8" s="116"/>
      <c r="C8" s="3" t="s">
        <v>30</v>
      </c>
      <c r="D8" s="69" t="s">
        <v>30</v>
      </c>
      <c r="E8" s="69" t="s">
        <v>42</v>
      </c>
      <c r="F8" s="69" t="s">
        <v>30</v>
      </c>
      <c r="G8" s="70" t="s">
        <v>43</v>
      </c>
      <c r="H8" s="69" t="s">
        <v>30</v>
      </c>
      <c r="I8" s="69" t="s">
        <v>43</v>
      </c>
      <c r="J8" s="69" t="s">
        <v>30</v>
      </c>
      <c r="K8" s="69" t="s">
        <v>43</v>
      </c>
      <c r="L8" s="69" t="s">
        <v>30</v>
      </c>
      <c r="M8" s="84" t="s">
        <v>44</v>
      </c>
      <c r="N8" s="69" t="s">
        <v>30</v>
      </c>
      <c r="O8" s="69" t="s">
        <v>30</v>
      </c>
      <c r="P8" s="69" t="s">
        <v>30</v>
      </c>
      <c r="Q8" s="69" t="s">
        <v>30</v>
      </c>
      <c r="R8" s="69" t="s">
        <v>30</v>
      </c>
      <c r="V8" s="37"/>
      <c r="Y8" s="32"/>
    </row>
    <row r="9" spans="1:25" ht="12.75" customHeight="1" x14ac:dyDescent="0.2">
      <c r="A9" s="102" t="s">
        <v>134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4"/>
      <c r="S9" s="8" t="e">
        <v>#DIV/0!</v>
      </c>
      <c r="U9" s="35"/>
      <c r="V9" s="33">
        <f>D9+F9+H9+J9+L9+N9+O9+P9+Q9+R9</f>
        <v>0</v>
      </c>
      <c r="W9" s="33" t="str">
        <f>IF(V9&lt;&gt;C9, "+", " ")</f>
        <v xml:space="preserve"> </v>
      </c>
      <c r="Y9" s="32"/>
    </row>
    <row r="10" spans="1:25" ht="18.75" customHeight="1" x14ac:dyDescent="0.2">
      <c r="A10" s="105" t="s">
        <v>55</v>
      </c>
      <c r="B10" s="106"/>
      <c r="C10" s="3">
        <f>'Приложение 1'!L13</f>
        <v>1925621.5</v>
      </c>
      <c r="D10" s="69">
        <f>SUM(D11)</f>
        <v>0</v>
      </c>
      <c r="E10" s="69">
        <f t="shared" ref="E10:R10" si="0">SUM(E11)</f>
        <v>0</v>
      </c>
      <c r="F10" s="69">
        <f t="shared" si="0"/>
        <v>0</v>
      </c>
      <c r="G10" s="3">
        <f t="shared" si="0"/>
        <v>586</v>
      </c>
      <c r="H10" s="3">
        <f t="shared" si="0"/>
        <v>1925621.5</v>
      </c>
      <c r="I10" s="3">
        <f t="shared" si="0"/>
        <v>0</v>
      </c>
      <c r="J10" s="3">
        <f t="shared" si="0"/>
        <v>0</v>
      </c>
      <c r="K10" s="3">
        <f t="shared" si="0"/>
        <v>0</v>
      </c>
      <c r="L10" s="3">
        <f t="shared" si="0"/>
        <v>0</v>
      </c>
      <c r="M10" s="3">
        <f t="shared" si="0"/>
        <v>0</v>
      </c>
      <c r="N10" s="69">
        <f t="shared" si="0"/>
        <v>0</v>
      </c>
      <c r="O10" s="69">
        <f t="shared" si="0"/>
        <v>0</v>
      </c>
      <c r="P10" s="69">
        <f t="shared" si="0"/>
        <v>0</v>
      </c>
      <c r="Q10" s="69">
        <f t="shared" si="0"/>
        <v>0</v>
      </c>
      <c r="R10" s="69">
        <f t="shared" si="0"/>
        <v>0</v>
      </c>
      <c r="S10" s="8">
        <v>4114.5758547008545</v>
      </c>
      <c r="U10" s="35"/>
      <c r="V10" s="33">
        <f>D10+F10+H10+J10+L10+N10+O10+P10+Q10+R10</f>
        <v>1925621.5</v>
      </c>
      <c r="W10" s="33" t="str">
        <f>IF(V10&lt;&gt;C10, "+", " ")</f>
        <v xml:space="preserve"> </v>
      </c>
      <c r="Y10" s="32"/>
    </row>
    <row r="11" spans="1:25" ht="15" customHeight="1" x14ac:dyDescent="0.2">
      <c r="A11" s="2">
        <v>192</v>
      </c>
      <c r="B11" s="7" t="s">
        <v>110</v>
      </c>
      <c r="C11" s="3">
        <f>'Приложение 1'!L12</f>
        <v>1925621.5</v>
      </c>
      <c r="D11" s="69">
        <v>0</v>
      </c>
      <c r="E11" s="69">
        <v>0</v>
      </c>
      <c r="F11" s="69">
        <v>0</v>
      </c>
      <c r="G11" s="3">
        <v>586</v>
      </c>
      <c r="H11" s="3">
        <f>C11</f>
        <v>1925621.5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8">
        <v>4114.5758547008545</v>
      </c>
      <c r="T11" s="10">
        <v>1</v>
      </c>
      <c r="U11" s="35"/>
      <c r="V11" s="33">
        <f>D11+F11+H11+J11+L11+N11+O11+P11+Q11+R11</f>
        <v>1925621.5</v>
      </c>
      <c r="W11" s="33" t="str">
        <f>IF(V11&lt;&gt;C11, "+", " ")</f>
        <v xml:space="preserve"> </v>
      </c>
      <c r="Y11" s="32"/>
    </row>
  </sheetData>
  <mergeCells count="16">
    <mergeCell ref="A9:R9"/>
    <mergeCell ref="A10:B10"/>
    <mergeCell ref="L4:R4"/>
    <mergeCell ref="N3:R3"/>
    <mergeCell ref="E7:F7"/>
    <mergeCell ref="K7:L7"/>
    <mergeCell ref="A6:A8"/>
    <mergeCell ref="G7:H7"/>
    <mergeCell ref="M7:N7"/>
    <mergeCell ref="I1:R1"/>
    <mergeCell ref="O6:R6"/>
    <mergeCell ref="B5:P5"/>
    <mergeCell ref="B6:B8"/>
    <mergeCell ref="D6:N6"/>
    <mergeCell ref="C6:C7"/>
    <mergeCell ref="I7:J7"/>
  </mergeCells>
  <phoneticPr fontId="0" type="noConversion"/>
  <pageMargins left="0.35433070866141736" right="0.19685039370078741" top="1.44" bottom="0.31496062992125984" header="0.19685039370078741" footer="0.15748031496062992"/>
  <pageSetup scale="95" orientation="landscape" r:id="rId1"/>
  <headerFooter alignWithMargins="0">
    <oddFooter>&amp;C&amp;"Arial Narrow,обычный"&amp;6&amp;P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X9"/>
  <sheetViews>
    <sheetView view="pageBreakPreview" topLeftCell="A2" zoomScale="145" zoomScaleSheetLayoutView="145" workbookViewId="0">
      <selection activeCell="F13" sqref="F13"/>
    </sheetView>
  </sheetViews>
  <sheetFormatPr defaultRowHeight="12.75" x14ac:dyDescent="0.2"/>
  <cols>
    <col min="1" max="1" width="3.33203125" style="16" customWidth="1"/>
    <col min="2" max="2" width="44.33203125" style="16" customWidth="1"/>
    <col min="3" max="3" width="15.5" style="67" customWidth="1"/>
    <col min="4" max="4" width="8.6640625" style="15" customWidth="1"/>
    <col min="5" max="5" width="5.6640625" style="15" customWidth="1"/>
    <col min="6" max="6" width="6.83203125" style="15" customWidth="1"/>
    <col min="7" max="8" width="7.1640625" style="15" customWidth="1"/>
    <col min="9" max="9" width="5" style="15" customWidth="1"/>
    <col min="10" max="10" width="6.33203125" style="15" customWidth="1"/>
    <col min="11" max="11" width="9.33203125" style="15"/>
    <col min="12" max="12" width="6.83203125" style="15" customWidth="1"/>
    <col min="13" max="13" width="11.33203125" style="14" customWidth="1"/>
    <col min="14" max="14" width="12.5" style="14" customWidth="1"/>
    <col min="15" max="15" width="15.5" style="8" hidden="1" customWidth="1"/>
    <col min="16" max="16" width="0" style="8" hidden="1" customWidth="1"/>
    <col min="17" max="17" width="30.83203125" style="8" hidden="1" customWidth="1"/>
    <col min="18" max="19" width="0" style="8" hidden="1" customWidth="1"/>
    <col min="20" max="20" width="9.33203125" style="8"/>
    <col min="21" max="21" width="13.83203125" style="8" bestFit="1" customWidth="1"/>
    <col min="22" max="16384" width="9.33203125" style="8"/>
  </cols>
  <sheetData>
    <row r="1" spans="1:24" ht="11.25" hidden="1" customHeight="1" x14ac:dyDescent="0.2">
      <c r="C1" s="15"/>
      <c r="H1" s="121" t="s">
        <v>53</v>
      </c>
      <c r="I1" s="121"/>
      <c r="J1" s="121"/>
      <c r="K1" s="121"/>
      <c r="L1" s="121"/>
      <c r="M1" s="121"/>
      <c r="N1" s="121"/>
      <c r="O1" s="17"/>
      <c r="P1" s="17"/>
      <c r="Q1" s="18"/>
      <c r="S1" s="19"/>
      <c r="T1" s="19"/>
      <c r="U1" s="19"/>
      <c r="V1" s="20"/>
      <c r="W1" s="15"/>
      <c r="X1" s="15"/>
    </row>
    <row r="2" spans="1:24" ht="32.25" customHeight="1" x14ac:dyDescent="0.2">
      <c r="C2" s="15"/>
      <c r="H2" s="4"/>
      <c r="J2" s="4"/>
      <c r="K2" s="94" t="s">
        <v>160</v>
      </c>
      <c r="L2" s="94"/>
      <c r="M2" s="94"/>
      <c r="N2" s="94"/>
      <c r="O2" s="38"/>
      <c r="P2" s="21"/>
      <c r="Q2" s="21"/>
      <c r="S2" s="19"/>
      <c r="T2" s="19"/>
      <c r="U2" s="19"/>
      <c r="V2" s="20"/>
      <c r="W2" s="15"/>
      <c r="X2" s="15"/>
    </row>
    <row r="3" spans="1:24" ht="35.25" customHeight="1" x14ac:dyDescent="0.2">
      <c r="H3" s="94" t="s">
        <v>1</v>
      </c>
      <c r="I3" s="94"/>
      <c r="J3" s="94"/>
      <c r="K3" s="94"/>
      <c r="L3" s="94"/>
      <c r="M3" s="94"/>
      <c r="N3" s="94"/>
    </row>
    <row r="4" spans="1:24" ht="25.5" customHeight="1" x14ac:dyDescent="0.2">
      <c r="A4" s="122" t="s">
        <v>45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spans="1:24" ht="12.75" customHeight="1" x14ac:dyDescent="0.2">
      <c r="A5" s="114" t="s">
        <v>12</v>
      </c>
      <c r="B5" s="114" t="s">
        <v>46</v>
      </c>
      <c r="C5" s="119" t="s">
        <v>18</v>
      </c>
      <c r="D5" s="114" t="s">
        <v>11</v>
      </c>
      <c r="E5" s="123" t="s">
        <v>47</v>
      </c>
      <c r="F5" s="124"/>
      <c r="G5" s="124"/>
      <c r="H5" s="124"/>
      <c r="I5" s="125"/>
      <c r="J5" s="90" t="s">
        <v>21</v>
      </c>
      <c r="K5" s="90"/>
      <c r="L5" s="90"/>
      <c r="M5" s="90"/>
      <c r="N5" s="90"/>
    </row>
    <row r="6" spans="1:24" ht="78.75" customHeight="1" x14ac:dyDescent="0.2">
      <c r="A6" s="126"/>
      <c r="B6" s="126"/>
      <c r="C6" s="120"/>
      <c r="D6" s="116"/>
      <c r="E6" s="2" t="s">
        <v>48</v>
      </c>
      <c r="F6" s="2" t="s">
        <v>49</v>
      </c>
      <c r="G6" s="2" t="s">
        <v>50</v>
      </c>
      <c r="H6" s="2" t="s">
        <v>51</v>
      </c>
      <c r="I6" s="2" t="s">
        <v>27</v>
      </c>
      <c r="J6" s="2" t="s">
        <v>48</v>
      </c>
      <c r="K6" s="2" t="s">
        <v>49</v>
      </c>
      <c r="L6" s="2" t="s">
        <v>50</v>
      </c>
      <c r="M6" s="3" t="s">
        <v>51</v>
      </c>
      <c r="N6" s="3" t="s">
        <v>27</v>
      </c>
      <c r="O6" s="6"/>
    </row>
    <row r="7" spans="1:24" x14ac:dyDescent="0.2">
      <c r="A7" s="127"/>
      <c r="B7" s="127"/>
      <c r="C7" s="1" t="s">
        <v>28</v>
      </c>
      <c r="D7" s="2" t="s">
        <v>29</v>
      </c>
      <c r="E7" s="2" t="s">
        <v>42</v>
      </c>
      <c r="F7" s="2" t="s">
        <v>42</v>
      </c>
      <c r="G7" s="2" t="s">
        <v>42</v>
      </c>
      <c r="H7" s="2" t="s">
        <v>42</v>
      </c>
      <c r="I7" s="2" t="s">
        <v>42</v>
      </c>
      <c r="J7" s="2" t="s">
        <v>30</v>
      </c>
      <c r="K7" s="2" t="s">
        <v>30</v>
      </c>
      <c r="L7" s="2" t="s">
        <v>30</v>
      </c>
      <c r="M7" s="3" t="s">
        <v>30</v>
      </c>
      <c r="N7" s="3" t="s">
        <v>30</v>
      </c>
    </row>
    <row r="8" spans="1:24" ht="9.75" customHeight="1" x14ac:dyDescent="0.2">
      <c r="A8" s="2">
        <v>1</v>
      </c>
      <c r="B8" s="22">
        <v>2</v>
      </c>
      <c r="C8" s="68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</row>
    <row r="9" spans="1:24" x14ac:dyDescent="0.2">
      <c r="A9" s="2">
        <v>17</v>
      </c>
      <c r="B9" s="7" t="s">
        <v>134</v>
      </c>
      <c r="C9" s="3">
        <f>'Приложение 1'!H13</f>
        <v>665.6</v>
      </c>
      <c r="D9" s="68">
        <f>'Приложение 1'!K13</f>
        <v>16</v>
      </c>
      <c r="E9" s="2">
        <v>0</v>
      </c>
      <c r="F9" s="2">
        <v>0</v>
      </c>
      <c r="G9" s="2">
        <v>0</v>
      </c>
      <c r="H9" s="2">
        <f>I9-E9-F9-G9</f>
        <v>1</v>
      </c>
      <c r="I9" s="2">
        <v>1</v>
      </c>
      <c r="J9" s="2">
        <v>0</v>
      </c>
      <c r="K9" s="2">
        <v>0</v>
      </c>
      <c r="L9" s="2">
        <v>0</v>
      </c>
      <c r="M9" s="3">
        <f>N9-L9-K9-J9</f>
        <v>1925621.5</v>
      </c>
      <c r="N9" s="3">
        <f>'Приложение 1'!L13</f>
        <v>1925621.5</v>
      </c>
    </row>
  </sheetData>
  <mergeCells count="10">
    <mergeCell ref="C5:C6"/>
    <mergeCell ref="K2:N2"/>
    <mergeCell ref="H1:N1"/>
    <mergeCell ref="H3:N3"/>
    <mergeCell ref="A4:N4"/>
    <mergeCell ref="D5:D6"/>
    <mergeCell ref="E5:I5"/>
    <mergeCell ref="J5:N5"/>
    <mergeCell ref="A5:A7"/>
    <mergeCell ref="B5:B7"/>
  </mergeCells>
  <phoneticPr fontId="0" type="noConversion"/>
  <pageMargins left="0.2" right="0.2" top="0.77" bottom="0.51181102362204722" header="0.19685039370078741" footer="0.19685039370078741"/>
  <pageSetup orientation="landscape" r:id="rId1"/>
  <headerFooter alignWithMargins="0">
    <oddFooter>&amp;C&amp;"Arial Narrow,обычный"&amp;6&amp;P</oddFooter>
  </headerFooter>
  <colBreaks count="1" manualBreakCount="1">
    <brk id="14" min="1" max="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Стоимость кровель</vt:lpstr>
      <vt:lpstr>Приложение 1</vt:lpstr>
      <vt:lpstr>Приложение 2</vt:lpstr>
      <vt:lpstr>Приложение 3</vt:lpstr>
      <vt:lpstr>'Приложение 1'!Область_печати</vt:lpstr>
      <vt:lpstr>'Приложение 2'!Область_печати</vt:lpstr>
      <vt:lpstr>'Приложение 3'!Область_печати</vt:lpstr>
      <vt:lpstr>'Стоимость кровель'!Область_печати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isogd</cp:lastModifiedBy>
  <cp:lastPrinted>2016-12-22T08:55:02Z</cp:lastPrinted>
  <dcterms:created xsi:type="dcterms:W3CDTF">2014-06-23T04:55:08Z</dcterms:created>
  <dcterms:modified xsi:type="dcterms:W3CDTF">2017-08-01T12:56:11Z</dcterms:modified>
</cp:coreProperties>
</file>