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AAAD295A-40D3-4869-B722-8347BAB79003}" xr6:coauthVersionLast="45" xr6:coauthVersionMax="45" xr10:uidLastSave="{00000000-0000-0000-0000-000000000000}"/>
  <bookViews>
    <workbookView xWindow="-120" yWindow="-120" windowWidth="29040" windowHeight="15840" tabRatio="565"/>
  </bookViews>
  <sheets>
    <sheet name="Лист1" sheetId="3" r:id="rId1"/>
  </sheets>
  <definedNames>
    <definedName name="_xlnm.Print_Area" localSheetId="0">Лист1!$A$1:$L$131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6" i="3" l="1"/>
  <c r="I127" i="3"/>
  <c r="J128" i="3"/>
  <c r="J127" i="3" s="1"/>
  <c r="I128" i="3"/>
  <c r="K120" i="3"/>
  <c r="L23" i="3"/>
  <c r="L25" i="3"/>
  <c r="L27" i="3"/>
  <c r="L29" i="3"/>
  <c r="L34" i="3"/>
  <c r="L36" i="3"/>
  <c r="L43" i="3"/>
  <c r="L48" i="3"/>
  <c r="L50" i="3"/>
  <c r="L53" i="3"/>
  <c r="L58" i="3"/>
  <c r="L60" i="3"/>
  <c r="L61" i="3"/>
  <c r="L62" i="3"/>
  <c r="L69" i="3"/>
  <c r="L70" i="3"/>
  <c r="L75" i="3"/>
  <c r="L77" i="3"/>
  <c r="L78" i="3"/>
  <c r="L79" i="3"/>
  <c r="L80" i="3"/>
  <c r="L81" i="3"/>
  <c r="L86" i="3"/>
  <c r="L88" i="3"/>
  <c r="L89" i="3"/>
  <c r="L90" i="3"/>
  <c r="L95" i="3"/>
  <c r="L97" i="3"/>
  <c r="L102" i="3"/>
  <c r="L107" i="3"/>
  <c r="L112" i="3"/>
  <c r="L114" i="3"/>
  <c r="L115" i="3"/>
  <c r="L117" i="3"/>
  <c r="L118" i="3"/>
  <c r="L119" i="3"/>
  <c r="L125" i="3"/>
  <c r="L129" i="3"/>
  <c r="L17" i="3"/>
  <c r="L18" i="3"/>
  <c r="L15" i="3"/>
  <c r="K106" i="3"/>
  <c r="K105" i="3"/>
  <c r="K85" i="3"/>
  <c r="K84" i="3" s="1"/>
  <c r="K74" i="3"/>
  <c r="K73" i="3"/>
  <c r="K66" i="3"/>
  <c r="K65" i="3" s="1"/>
  <c r="K57" i="3"/>
  <c r="K56" i="3"/>
  <c r="L56" i="3" s="1"/>
  <c r="K52" i="3"/>
  <c r="L52" i="3" s="1"/>
  <c r="K47" i="3"/>
  <c r="K22" i="3"/>
  <c r="K14" i="3"/>
  <c r="L14" i="3" s="1"/>
  <c r="J124" i="3"/>
  <c r="L124" i="3" s="1"/>
  <c r="J116" i="3"/>
  <c r="L116" i="3"/>
  <c r="J113" i="3"/>
  <c r="L113" i="3"/>
  <c r="J111" i="3"/>
  <c r="L111" i="3" s="1"/>
  <c r="J110" i="3"/>
  <c r="L110" i="3" s="1"/>
  <c r="J106" i="3"/>
  <c r="J105" i="3"/>
  <c r="J104" i="3" s="1"/>
  <c r="J101" i="3"/>
  <c r="J100" i="3" s="1"/>
  <c r="L101" i="3"/>
  <c r="J96" i="3"/>
  <c r="L96" i="3"/>
  <c r="J94" i="3"/>
  <c r="L94" i="3"/>
  <c r="J87" i="3"/>
  <c r="L87" i="3"/>
  <c r="J85" i="3"/>
  <c r="J84" i="3"/>
  <c r="J83" i="3" s="1"/>
  <c r="J82" i="3" s="1"/>
  <c r="J76" i="3"/>
  <c r="L76" i="3"/>
  <c r="J74" i="3"/>
  <c r="J73" i="3"/>
  <c r="J72" i="3"/>
  <c r="J71" i="3"/>
  <c r="J68" i="3"/>
  <c r="L68" i="3"/>
  <c r="J59" i="3"/>
  <c r="L59" i="3"/>
  <c r="J57" i="3"/>
  <c r="J56" i="3"/>
  <c r="J55" i="3"/>
  <c r="J54" i="3"/>
  <c r="J52" i="3"/>
  <c r="J51" i="3"/>
  <c r="J49" i="3"/>
  <c r="L49" i="3"/>
  <c r="J47" i="3"/>
  <c r="J46" i="3"/>
  <c r="J42" i="3"/>
  <c r="L42" i="3"/>
  <c r="J35" i="3"/>
  <c r="L35" i="3"/>
  <c r="J33" i="3"/>
  <c r="J32" i="3" s="1"/>
  <c r="J28" i="3"/>
  <c r="L28" i="3" s="1"/>
  <c r="J26" i="3"/>
  <c r="L26" i="3"/>
  <c r="J24" i="3"/>
  <c r="L24" i="3" s="1"/>
  <c r="J22" i="3"/>
  <c r="J21" i="3"/>
  <c r="J20" i="3"/>
  <c r="J19" i="3" s="1"/>
  <c r="J16" i="3"/>
  <c r="L16" i="3"/>
  <c r="J14" i="3"/>
  <c r="J13" i="3" s="1"/>
  <c r="J12" i="3" s="1"/>
  <c r="J11" i="3" s="1"/>
  <c r="I124" i="3"/>
  <c r="I123" i="3" s="1"/>
  <c r="I122" i="3" s="1"/>
  <c r="I121" i="3" s="1"/>
  <c r="I120" i="3" s="1"/>
  <c r="I52" i="3"/>
  <c r="I51" i="3" s="1"/>
  <c r="I116" i="3"/>
  <c r="I113" i="3"/>
  <c r="I111" i="3"/>
  <c r="I110" i="3" s="1"/>
  <c r="I109" i="3" s="1"/>
  <c r="I108" i="3" s="1"/>
  <c r="I106" i="3"/>
  <c r="I105" i="3" s="1"/>
  <c r="I104" i="3" s="1"/>
  <c r="I103" i="3" s="1"/>
  <c r="I101" i="3"/>
  <c r="I100" i="3" s="1"/>
  <c r="I99" i="3" s="1"/>
  <c r="I98" i="3" s="1"/>
  <c r="I96" i="3"/>
  <c r="I94" i="3"/>
  <c r="I93" i="3"/>
  <c r="I92" i="3"/>
  <c r="I91" i="3"/>
  <c r="I87" i="3"/>
  <c r="I85" i="3"/>
  <c r="I84" i="3"/>
  <c r="I83" i="3"/>
  <c r="I82" i="3" s="1"/>
  <c r="M82" i="3" s="1"/>
  <c r="I76" i="3"/>
  <c r="I74" i="3"/>
  <c r="I73" i="3" s="1"/>
  <c r="I72" i="3" s="1"/>
  <c r="I71" i="3" s="1"/>
  <c r="M71" i="3" s="1"/>
  <c r="I68" i="3"/>
  <c r="I67" i="3"/>
  <c r="I66" i="3"/>
  <c r="I65" i="3"/>
  <c r="I64" i="3" s="1"/>
  <c r="I63" i="3" s="1"/>
  <c r="M63" i="3" s="1"/>
  <c r="I59" i="3"/>
  <c r="I57" i="3"/>
  <c r="I56" i="3"/>
  <c r="I55" i="3"/>
  <c r="I54" i="3"/>
  <c r="M54" i="3" s="1"/>
  <c r="I49" i="3"/>
  <c r="I47" i="3"/>
  <c r="I46" i="3"/>
  <c r="I42" i="3"/>
  <c r="I41" i="3"/>
  <c r="I40" i="3"/>
  <c r="I39" i="3"/>
  <c r="I38" i="3" s="1"/>
  <c r="I37" i="3" s="1"/>
  <c r="M37" i="3" s="1"/>
  <c r="I35" i="3"/>
  <c r="I33" i="3"/>
  <c r="I32" i="3"/>
  <c r="I31" i="3"/>
  <c r="I30" i="3"/>
  <c r="M30" i="3" s="1"/>
  <c r="I28" i="3"/>
  <c r="I26" i="3"/>
  <c r="I24" i="3"/>
  <c r="I22" i="3"/>
  <c r="I16" i="3"/>
  <c r="I14" i="3"/>
  <c r="I13" i="3"/>
  <c r="I12" i="3" s="1"/>
  <c r="I11" i="3" s="1"/>
  <c r="M44" i="3"/>
  <c r="M18" i="3"/>
  <c r="M130" i="3" s="1"/>
  <c r="M135" i="3" s="1"/>
  <c r="L73" i="3"/>
  <c r="J41" i="3"/>
  <c r="L41" i="3" s="1"/>
  <c r="J67" i="3"/>
  <c r="L67" i="3" s="1"/>
  <c r="J66" i="3"/>
  <c r="J65" i="3" s="1"/>
  <c r="J64" i="3" s="1"/>
  <c r="J63" i="3" s="1"/>
  <c r="J93" i="3"/>
  <c r="J92" i="3" s="1"/>
  <c r="L22" i="3"/>
  <c r="K21" i="3"/>
  <c r="L21" i="3" s="1"/>
  <c r="I21" i="3"/>
  <c r="I20" i="3" s="1"/>
  <c r="I19" i="3" s="1"/>
  <c r="K46" i="3"/>
  <c r="L47" i="3"/>
  <c r="K55" i="3"/>
  <c r="L55" i="3" s="1"/>
  <c r="K72" i="3"/>
  <c r="L72" i="3" s="1"/>
  <c r="L93" i="3"/>
  <c r="K13" i="3"/>
  <c r="K104" i="3"/>
  <c r="K103" i="3" s="1"/>
  <c r="L106" i="3"/>
  <c r="L74" i="3"/>
  <c r="L57" i="3"/>
  <c r="K51" i="3"/>
  <c r="L51" i="3" s="1"/>
  <c r="K12" i="3"/>
  <c r="K11" i="3" s="1"/>
  <c r="L46" i="3"/>
  <c r="K45" i="3"/>
  <c r="K44" i="3" s="1"/>
  <c r="L44" i="3" s="1"/>
  <c r="K54" i="3"/>
  <c r="L54" i="3"/>
  <c r="L45" i="3"/>
  <c r="L11" i="3" l="1"/>
  <c r="L100" i="3"/>
  <c r="J99" i="3"/>
  <c r="K64" i="3"/>
  <c r="L65" i="3"/>
  <c r="L103" i="3"/>
  <c r="L104" i="3"/>
  <c r="J103" i="3"/>
  <c r="J126" i="3"/>
  <c r="L126" i="3" s="1"/>
  <c r="L127" i="3"/>
  <c r="L13" i="3"/>
  <c r="I10" i="3"/>
  <c r="I130" i="3" s="1"/>
  <c r="L32" i="3"/>
  <c r="J31" i="3"/>
  <c r="J91" i="3"/>
  <c r="L91" i="3" s="1"/>
  <c r="L92" i="3"/>
  <c r="L84" i="3"/>
  <c r="K83" i="3"/>
  <c r="L105" i="3"/>
  <c r="K20" i="3"/>
  <c r="L85" i="3"/>
  <c r="L33" i="3"/>
  <c r="J109" i="3"/>
  <c r="J123" i="3"/>
  <c r="L12" i="3"/>
  <c r="K71" i="3"/>
  <c r="L71" i="3" s="1"/>
  <c r="L66" i="3"/>
  <c r="J40" i="3"/>
  <c r="L128" i="3"/>
  <c r="L123" i="3" l="1"/>
  <c r="J122" i="3"/>
  <c r="L20" i="3"/>
  <c r="K19" i="3"/>
  <c r="K82" i="3"/>
  <c r="L82" i="3" s="1"/>
  <c r="L83" i="3"/>
  <c r="J30" i="3"/>
  <c r="L31" i="3"/>
  <c r="L40" i="3"/>
  <c r="J39" i="3"/>
  <c r="L64" i="3"/>
  <c r="K63" i="3"/>
  <c r="L63" i="3" s="1"/>
  <c r="J108" i="3"/>
  <c r="L108" i="3" s="1"/>
  <c r="L109" i="3"/>
  <c r="L99" i="3"/>
  <c r="J98" i="3"/>
  <c r="L98" i="3" s="1"/>
  <c r="L19" i="3" l="1"/>
  <c r="K10" i="3"/>
  <c r="L30" i="3"/>
  <c r="L39" i="3"/>
  <c r="J38" i="3"/>
  <c r="J121" i="3"/>
  <c r="L122" i="3"/>
  <c r="L121" i="3" l="1"/>
  <c r="L120" i="3" s="1"/>
  <c r="J120" i="3"/>
  <c r="L38" i="3"/>
  <c r="J37" i="3"/>
  <c r="K130" i="3"/>
  <c r="L37" i="3" l="1"/>
  <c r="J10" i="3"/>
  <c r="J130" i="3" l="1"/>
  <c r="L130" i="3" s="1"/>
  <c r="L10" i="3"/>
</calcChain>
</file>

<file path=xl/sharedStrings.xml><?xml version="1.0" encoding="utf-8"?>
<sst xmlns="http://schemas.openxmlformats.org/spreadsheetml/2006/main" count="116" uniqueCount="50">
  <si>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</si>
  <si>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</si>
  <si>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</si>
  <si>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</si>
  <si>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</si>
  <si>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</si>
  <si>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</si>
  <si>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</si>
  <si>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</si>
  <si>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</si>
  <si>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</si>
  <si>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</si>
  <si>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</si>
  <si>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</si>
  <si>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</si>
  <si>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</si>
  <si>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</si>
  <si>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</si>
  <si>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</si>
  <si>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</si>
  <si>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</si>
  <si>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</si>
  <si>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</si>
  <si>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</si>
  <si>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</si>
  <si>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</si>
  <si>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</si>
  <si>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</si>
  <si>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</si>
  <si>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S6170</t>
  </si>
  <si>
    <t xml:space="preserve">        Реализация программ (проектов) инициативного бюджетирования</t>
  </si>
  <si>
    <t>S5870</t>
  </si>
  <si>
    <t xml:space="preserve">        Реализация программ формирования современной городской среды</t>
  </si>
  <si>
    <t>F2</t>
  </si>
  <si>
    <t xml:space="preserve"> Реализация программ (проектов) инициативного бюджетирования</t>
  </si>
  <si>
    <t>Реализация программ формирования современной городской среды</t>
  </si>
  <si>
    <t>Приложение 2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</si>
  <si>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</si>
  <si>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</si>
  <si>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</t>
  </si>
  <si>
    <t>18784621,35</t>
  </si>
  <si>
    <t xml:space="preserve"> от 07 июля  2020 года №С-33</t>
  </si>
  <si>
    <t>Утверждено на 2020 год, рублей</t>
  </si>
  <si>
    <t>Уточненная бюджетная поспись на 2020 год, рублей</t>
  </si>
  <si>
    <t>Кассовое исполнение за 1 полугодие 2020 года, рублей</t>
  </si>
  <si>
    <t xml:space="preserve"> Обеспечение сохранности автомобильных дорог местного значенияи условий безопасности движения по ним </t>
  </si>
  <si>
    <t>"Об исполнении бюджета Жирятинского сельского поселения Жирятинского муниципального района Брянской области за 1 полугодие 2020 года"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</si>
  <si>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 Жирятинского сельского поселения Жирятинского муниципального района Брянской области за 1 полугодие 2020 года
</t>
  </si>
  <si>
    <t>Комплексное социально-экономическое развитие Жирятинского сельского поселения (2020-2022 годы)</t>
  </si>
  <si>
    <t>Формирование современной городской среды на террирории  МО Жирятинское сельское поселение на 2018-2024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</si>
</sst>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7" fillId="0" borderId="5">
      <alignment vertical="top" wrapTex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top" wrapText="1"/>
    </xf>
    <xf numFmtId="0" fontId="4" fillId="0" borderId="3" xfId="0" applyFont="1" applyBorder="1" applyAlignment="1">
      <alignment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 shrinkToFi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2" applyFont="1" applyFill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2" fillId="2" borderId="4" xfId="4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2" fontId="10" fillId="3" borderId="3" xfId="0" applyNumberFormat="1" applyFont="1" applyFill="1" applyBorder="1" applyAlignment="1">
      <alignment vertical="top" wrapText="1"/>
    </xf>
    <xf numFmtId="0" fontId="3" fillId="0" borderId="5" xfId="1" applyNumberFormat="1" applyFont="1" applyProtection="1">
      <alignment vertical="top" wrapText="1"/>
    </xf>
    <xf numFmtId="0" fontId="4" fillId="0" borderId="5" xfId="1" applyNumberFormat="1" applyFont="1" applyProtection="1">
      <alignment vertical="top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3" fillId="0" borderId="6" xfId="1" applyNumberFormat="1" applyFont="1" applyBorder="1" applyProtection="1">
      <alignment vertical="top" wrapText="1"/>
    </xf>
    <xf numFmtId="0" fontId="13" fillId="0" borderId="3" xfId="0" applyFont="1" applyFill="1" applyBorder="1" applyAlignment="1">
      <alignment vertical="top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8"/>
  <sheetViews>
    <sheetView tabSelected="1" view="pageBreakPreview" zoomScale="80" zoomScaleNormal="100" zoomScaleSheetLayoutView="80" workbookViewId="0">
      <selection activeCell="D4" sqref="D4:L4"/>
    </sheetView>
  </sheetViews>
  <sheetFormatPr defaultRowHeight="12.75" x14ac:dyDescent="0.2"/>
  <cols>
    <col min="1" max="1" width="43.7109375" style="31" customWidth="1"/>
    <col min="2" max="2" width="5.7109375" style="31" customWidth="1"/>
    <col min="3" max="3" width="8.28515625" style="31" customWidth="1"/>
    <col min="4" max="4" width="5.140625" style="31" customWidth="1"/>
    <col min="5" max="5" width="7.140625" style="31" customWidth="1"/>
    <col min="6" max="6" width="8.42578125" style="31" customWidth="1"/>
    <col min="7" max="7" width="5.7109375" style="31" customWidth="1"/>
    <col min="8" max="8" width="9.140625" style="31" hidden="1" customWidth="1"/>
    <col min="9" max="9" width="15.28515625" style="31" customWidth="1"/>
    <col min="10" max="10" width="17.5703125" style="31" customWidth="1"/>
    <col min="11" max="11" width="13.28515625" style="31" customWidth="1"/>
    <col min="12" max="12" width="13.85546875" style="31" customWidth="1"/>
    <col min="13" max="13" width="0" style="31" hidden="1" customWidth="1"/>
    <col min="14" max="16384" width="9.140625" style="31"/>
  </cols>
  <sheetData>
    <row r="2" spans="1:12" ht="15.75" customHeight="1" x14ac:dyDescent="0.2">
      <c r="D2" s="32"/>
      <c r="E2" s="32"/>
      <c r="F2" s="30" t="s">
        <v>36</v>
      </c>
      <c r="G2" s="30"/>
      <c r="H2" s="30"/>
      <c r="I2" s="30"/>
      <c r="J2" s="30"/>
      <c r="K2" s="30"/>
      <c r="L2" s="30"/>
    </row>
    <row r="3" spans="1:12" ht="15.75" customHeight="1" x14ac:dyDescent="0.2">
      <c r="D3" s="33" t="s">
        <v>37</v>
      </c>
      <c r="E3" s="33"/>
      <c r="F3" s="33"/>
      <c r="G3" s="33"/>
      <c r="H3" s="33"/>
      <c r="I3" s="33"/>
      <c r="J3" s="33"/>
      <c r="K3" s="33"/>
      <c r="L3" s="33"/>
    </row>
    <row r="4" spans="1:12" ht="34.5" customHeight="1" x14ac:dyDescent="0.2">
      <c r="D4" s="33" t="s">
        <v>46</v>
      </c>
      <c r="E4" s="33"/>
      <c r="F4" s="33"/>
      <c r="G4" s="33"/>
      <c r="H4" s="33"/>
      <c r="I4" s="33"/>
      <c r="J4" s="33"/>
      <c r="K4" s="33"/>
      <c r="L4" s="33"/>
    </row>
    <row r="5" spans="1:12" ht="20.25" customHeight="1" x14ac:dyDescent="0.2">
      <c r="D5" s="33" t="s">
        <v>41</v>
      </c>
      <c r="E5" s="33"/>
      <c r="F5" s="33"/>
      <c r="G5" s="33"/>
      <c r="H5" s="33"/>
      <c r="I5" s="33"/>
      <c r="J5" s="33"/>
      <c r="K5" s="33"/>
      <c r="L5" s="33"/>
    </row>
    <row r="6" spans="1:12" ht="74.25" customHeight="1" x14ac:dyDescent="0.2">
      <c r="A6" s="34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8.75" x14ac:dyDescent="0.3">
      <c r="A7" s="35"/>
      <c r="B7" s="35"/>
      <c r="C7" s="35"/>
      <c r="D7" s="35"/>
      <c r="E7" s="35"/>
      <c r="F7" s="35"/>
      <c r="G7" s="35"/>
      <c r="H7" s="35"/>
      <c r="I7" s="36"/>
      <c r="J7" s="36"/>
      <c r="K7" s="36"/>
      <c r="L7" s="36"/>
    </row>
    <row r="8" spans="1:12" ht="100.5" customHeight="1" x14ac:dyDescent="0.2">
      <c r="A8" s="37" t="s">
        <v>0</v>
      </c>
      <c r="B8" s="37" t="s">
        <v>14</v>
      </c>
      <c r="C8" s="37" t="s">
        <v>15</v>
      </c>
      <c r="D8" s="37" t="s">
        <v>16</v>
      </c>
      <c r="E8" s="37" t="s">
        <v>17</v>
      </c>
      <c r="F8" s="37" t="s">
        <v>18</v>
      </c>
      <c r="G8" s="37" t="s">
        <v>1</v>
      </c>
      <c r="H8" s="38" t="s">
        <v>3</v>
      </c>
      <c r="I8" s="37" t="s">
        <v>42</v>
      </c>
      <c r="J8" s="37" t="s">
        <v>43</v>
      </c>
      <c r="K8" s="37" t="s">
        <v>44</v>
      </c>
      <c r="L8" s="37" t="s">
        <v>38</v>
      </c>
    </row>
    <row r="9" spans="1:12" ht="15.75" x14ac:dyDescent="0.2">
      <c r="A9" s="39" t="s">
        <v>6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40"/>
      <c r="I9" s="39">
        <v>8</v>
      </c>
      <c r="J9" s="39">
        <v>9</v>
      </c>
      <c r="K9" s="39">
        <v>10</v>
      </c>
      <c r="L9" s="39">
        <v>11</v>
      </c>
    </row>
    <row r="10" spans="1:12" ht="76.5" customHeight="1" x14ac:dyDescent="0.2">
      <c r="A10" s="23" t="s">
        <v>48</v>
      </c>
      <c r="B10" s="16">
        <v>25</v>
      </c>
      <c r="C10" s="16"/>
      <c r="D10" s="16"/>
      <c r="E10" s="16"/>
      <c r="F10" s="16"/>
      <c r="G10" s="16"/>
      <c r="H10" s="16"/>
      <c r="I10" s="22">
        <f>I11+I19+I30+I37+I44+I54+I63+I71+I82+I91+I98+I103+I108</f>
        <v>26428198.350000001</v>
      </c>
      <c r="J10" s="22">
        <f>J11+J19+J30+J37+J44+J54+J63+J71+J82+J91+J98+J103+J108</f>
        <v>26428198.350000001</v>
      </c>
      <c r="K10" s="22">
        <f>K11+K19+K44+K54+K63+K71+K82+K103</f>
        <v>9866612.5899999999</v>
      </c>
      <c r="L10" s="22">
        <f>K10/J10%</f>
        <v>37.333655738965646</v>
      </c>
    </row>
    <row r="11" spans="1:12" ht="48.75" customHeight="1" x14ac:dyDescent="0.25">
      <c r="A11" s="13" t="s">
        <v>11</v>
      </c>
      <c r="B11" s="12">
        <v>25</v>
      </c>
      <c r="C11" s="12">
        <v>0</v>
      </c>
      <c r="D11" s="12">
        <v>11</v>
      </c>
      <c r="E11" s="12"/>
      <c r="F11" s="14"/>
      <c r="G11" s="12"/>
      <c r="H11" s="12"/>
      <c r="I11" s="12">
        <f t="shared" ref="I11:J14" si="0">I12</f>
        <v>202197</v>
      </c>
      <c r="J11" s="12">
        <f t="shared" si="0"/>
        <v>202197</v>
      </c>
      <c r="K11" s="21">
        <f>K12</f>
        <v>83929.69</v>
      </c>
      <c r="L11" s="29">
        <f t="shared" ref="L11:L74" si="1">K11/J11%</f>
        <v>41.50887006236492</v>
      </c>
    </row>
    <row r="12" spans="1:12" ht="20.25" customHeight="1" x14ac:dyDescent="0.2">
      <c r="A12" s="1" t="s">
        <v>19</v>
      </c>
      <c r="B12" s="8">
        <v>25</v>
      </c>
      <c r="C12" s="8">
        <v>0</v>
      </c>
      <c r="D12" s="8">
        <v>11</v>
      </c>
      <c r="E12" s="8">
        <v>925</v>
      </c>
      <c r="F12" s="7"/>
      <c r="G12" s="8"/>
      <c r="H12" s="8"/>
      <c r="I12" s="8">
        <f t="shared" si="0"/>
        <v>202197</v>
      </c>
      <c r="J12" s="8">
        <f t="shared" si="0"/>
        <v>202197</v>
      </c>
      <c r="K12" s="26">
        <f>K13</f>
        <v>83929.69</v>
      </c>
      <c r="L12" s="29">
        <f t="shared" si="1"/>
        <v>41.50887006236492</v>
      </c>
    </row>
    <row r="13" spans="1:12" ht="51" customHeight="1" x14ac:dyDescent="0.25">
      <c r="A13" s="6" t="s">
        <v>11</v>
      </c>
      <c r="B13" s="8">
        <v>25</v>
      </c>
      <c r="C13" s="8">
        <v>0</v>
      </c>
      <c r="D13" s="8">
        <v>11</v>
      </c>
      <c r="E13" s="8">
        <v>925</v>
      </c>
      <c r="F13" s="9">
        <v>51180</v>
      </c>
      <c r="G13" s="8"/>
      <c r="H13" s="8"/>
      <c r="I13" s="8">
        <f t="shared" si="0"/>
        <v>202197</v>
      </c>
      <c r="J13" s="8">
        <f t="shared" si="0"/>
        <v>202197</v>
      </c>
      <c r="K13" s="26">
        <f>K14</f>
        <v>83929.69</v>
      </c>
      <c r="L13" s="29">
        <f t="shared" si="1"/>
        <v>41.50887006236492</v>
      </c>
    </row>
    <row r="14" spans="1:12" ht="27.75" customHeight="1" x14ac:dyDescent="0.2">
      <c r="A14" s="3" t="s">
        <v>8</v>
      </c>
      <c r="B14" s="8">
        <v>25</v>
      </c>
      <c r="C14" s="8">
        <v>0</v>
      </c>
      <c r="D14" s="8">
        <v>11</v>
      </c>
      <c r="E14" s="8">
        <v>925</v>
      </c>
      <c r="F14" s="9">
        <v>51180</v>
      </c>
      <c r="G14" s="8">
        <v>500</v>
      </c>
      <c r="H14" s="8"/>
      <c r="I14" s="8">
        <f t="shared" si="0"/>
        <v>202197</v>
      </c>
      <c r="J14" s="8">
        <f t="shared" si="0"/>
        <v>202197</v>
      </c>
      <c r="K14" s="26">
        <f>K15</f>
        <v>83929.69</v>
      </c>
      <c r="L14" s="29">
        <f t="shared" si="1"/>
        <v>41.50887006236492</v>
      </c>
    </row>
    <row r="15" spans="1:12" ht="22.5" customHeight="1" x14ac:dyDescent="0.2">
      <c r="A15" s="3" t="s">
        <v>27</v>
      </c>
      <c r="B15" s="8">
        <v>25</v>
      </c>
      <c r="C15" s="8">
        <v>0</v>
      </c>
      <c r="D15" s="8">
        <v>11</v>
      </c>
      <c r="E15" s="8">
        <v>925</v>
      </c>
      <c r="F15" s="9">
        <v>51180</v>
      </c>
      <c r="G15" s="8">
        <v>540</v>
      </c>
      <c r="H15" s="8"/>
      <c r="I15" s="8">
        <v>202197</v>
      </c>
      <c r="J15" s="8">
        <v>202197</v>
      </c>
      <c r="K15" s="26">
        <v>83929.69</v>
      </c>
      <c r="L15" s="29">
        <f t="shared" si="1"/>
        <v>41.50887006236492</v>
      </c>
    </row>
    <row r="16" spans="1:12" ht="15" hidden="1" customHeight="1" x14ac:dyDescent="0.2">
      <c r="A16" s="2"/>
      <c r="B16" s="41"/>
      <c r="C16" s="41"/>
      <c r="D16" s="41"/>
      <c r="E16" s="41"/>
      <c r="F16" s="41"/>
      <c r="G16" s="41">
        <v>540</v>
      </c>
      <c r="H16" s="41"/>
      <c r="I16" s="41">
        <f>I17+I18</f>
        <v>198263</v>
      </c>
      <c r="J16" s="41">
        <f>J17+J18</f>
        <v>198263</v>
      </c>
      <c r="K16" s="42"/>
      <c r="L16" s="29">
        <f t="shared" si="1"/>
        <v>0</v>
      </c>
    </row>
    <row r="17" spans="1:13" ht="15" hidden="1" customHeight="1" x14ac:dyDescent="0.2">
      <c r="A17" s="41"/>
      <c r="B17" s="41"/>
      <c r="C17" s="41"/>
      <c r="D17" s="41"/>
      <c r="E17" s="41"/>
      <c r="F17" s="41"/>
      <c r="G17" s="41">
        <v>540</v>
      </c>
      <c r="H17" s="41">
        <v>251</v>
      </c>
      <c r="I17" s="41">
        <v>198263</v>
      </c>
      <c r="J17" s="41">
        <v>198263</v>
      </c>
      <c r="K17" s="42"/>
      <c r="L17" s="29">
        <f t="shared" si="1"/>
        <v>0</v>
      </c>
    </row>
    <row r="18" spans="1:13" ht="15.75" hidden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29" t="e">
        <f t="shared" si="1"/>
        <v>#DIV/0!</v>
      </c>
      <c r="M18" s="31" t="e">
        <f>#REF!</f>
        <v>#REF!</v>
      </c>
    </row>
    <row r="19" spans="1:13" ht="36" customHeight="1" x14ac:dyDescent="0.2">
      <c r="A19" s="11" t="s">
        <v>7</v>
      </c>
      <c r="B19" s="12">
        <v>25</v>
      </c>
      <c r="C19" s="12">
        <v>0</v>
      </c>
      <c r="D19" s="12">
        <v>13</v>
      </c>
      <c r="E19" s="12"/>
      <c r="F19" s="12"/>
      <c r="G19" s="12"/>
      <c r="H19" s="12"/>
      <c r="I19" s="12">
        <f t="shared" ref="I19:K20" si="2">I20</f>
        <v>35000</v>
      </c>
      <c r="J19" s="12">
        <f t="shared" si="2"/>
        <v>35000</v>
      </c>
      <c r="K19" s="21">
        <f t="shared" si="2"/>
        <v>15876</v>
      </c>
      <c r="L19" s="29">
        <f t="shared" si="1"/>
        <v>45.36</v>
      </c>
    </row>
    <row r="20" spans="1:13" ht="15.75" x14ac:dyDescent="0.2">
      <c r="A20" s="1" t="s">
        <v>19</v>
      </c>
      <c r="B20" s="8">
        <v>25</v>
      </c>
      <c r="C20" s="8">
        <v>0</v>
      </c>
      <c r="D20" s="8">
        <v>13</v>
      </c>
      <c r="E20" s="8">
        <v>925</v>
      </c>
      <c r="F20" s="8"/>
      <c r="G20" s="8"/>
      <c r="H20" s="8"/>
      <c r="I20" s="8">
        <f t="shared" si="2"/>
        <v>35000</v>
      </c>
      <c r="J20" s="8">
        <f t="shared" si="2"/>
        <v>35000</v>
      </c>
      <c r="K20" s="26">
        <f t="shared" si="2"/>
        <v>15876</v>
      </c>
      <c r="L20" s="29">
        <f t="shared" si="1"/>
        <v>45.36</v>
      </c>
    </row>
    <row r="21" spans="1:13" ht="47.25" x14ac:dyDescent="0.2">
      <c r="A21" s="1" t="s">
        <v>7</v>
      </c>
      <c r="B21" s="8">
        <v>25</v>
      </c>
      <c r="C21" s="8">
        <v>0</v>
      </c>
      <c r="D21" s="8">
        <v>13</v>
      </c>
      <c r="E21" s="8">
        <v>925</v>
      </c>
      <c r="F21" s="8">
        <v>80070</v>
      </c>
      <c r="G21" s="8"/>
      <c r="H21" s="8"/>
      <c r="I21" s="8">
        <f>I22+I26</f>
        <v>35000</v>
      </c>
      <c r="J21" s="8">
        <f>J22+J26</f>
        <v>35000</v>
      </c>
      <c r="K21" s="26">
        <f>K22</f>
        <v>15876</v>
      </c>
      <c r="L21" s="29">
        <f t="shared" si="1"/>
        <v>45.36</v>
      </c>
    </row>
    <row r="22" spans="1:13" ht="44.25" customHeight="1" x14ac:dyDescent="0.2">
      <c r="A22" s="3" t="s">
        <v>13</v>
      </c>
      <c r="B22" s="8">
        <v>25</v>
      </c>
      <c r="C22" s="8">
        <v>0</v>
      </c>
      <c r="D22" s="8">
        <v>13</v>
      </c>
      <c r="E22" s="8">
        <v>925</v>
      </c>
      <c r="F22" s="8">
        <v>80070</v>
      </c>
      <c r="G22" s="8">
        <v>200</v>
      </c>
      <c r="H22" s="8"/>
      <c r="I22" s="8">
        <f t="shared" ref="I22:J24" si="3">I23</f>
        <v>30000</v>
      </c>
      <c r="J22" s="8">
        <f t="shared" si="3"/>
        <v>30000</v>
      </c>
      <c r="K22" s="26">
        <f>K23</f>
        <v>15876</v>
      </c>
      <c r="L22" s="29">
        <f t="shared" si="1"/>
        <v>52.92</v>
      </c>
    </row>
    <row r="23" spans="1:13" ht="47.25" x14ac:dyDescent="0.2">
      <c r="A23" s="3" t="s">
        <v>10</v>
      </c>
      <c r="B23" s="8">
        <v>25</v>
      </c>
      <c r="C23" s="8">
        <v>0</v>
      </c>
      <c r="D23" s="8">
        <v>13</v>
      </c>
      <c r="E23" s="8">
        <v>925</v>
      </c>
      <c r="F23" s="8">
        <v>80070</v>
      </c>
      <c r="G23" s="8">
        <v>240</v>
      </c>
      <c r="H23" s="8"/>
      <c r="I23" s="8">
        <v>30000</v>
      </c>
      <c r="J23" s="8">
        <v>30000</v>
      </c>
      <c r="K23" s="26">
        <v>15876</v>
      </c>
      <c r="L23" s="29">
        <f t="shared" si="1"/>
        <v>52.92</v>
      </c>
    </row>
    <row r="24" spans="1:13" ht="15.75" hidden="1" x14ac:dyDescent="0.2">
      <c r="A24" s="4"/>
      <c r="B24" s="10"/>
      <c r="C24" s="10"/>
      <c r="D24" s="10"/>
      <c r="E24" s="10"/>
      <c r="F24" s="10"/>
      <c r="G24" s="10">
        <v>244</v>
      </c>
      <c r="H24" s="10"/>
      <c r="I24" s="10">
        <f t="shared" si="3"/>
        <v>30000</v>
      </c>
      <c r="J24" s="10">
        <f t="shared" si="3"/>
        <v>30000</v>
      </c>
      <c r="K24" s="27"/>
      <c r="L24" s="29">
        <f t="shared" si="1"/>
        <v>0</v>
      </c>
    </row>
    <row r="25" spans="1:13" ht="15.75" hidden="1" x14ac:dyDescent="0.2">
      <c r="A25" s="5"/>
      <c r="B25" s="10"/>
      <c r="C25" s="10"/>
      <c r="D25" s="10"/>
      <c r="E25" s="10"/>
      <c r="F25" s="10"/>
      <c r="G25" s="10">
        <v>244</v>
      </c>
      <c r="H25" s="10">
        <v>226</v>
      </c>
      <c r="I25" s="10">
        <v>30000</v>
      </c>
      <c r="J25" s="10">
        <v>30000</v>
      </c>
      <c r="K25" s="27"/>
      <c r="L25" s="29">
        <f t="shared" si="1"/>
        <v>0</v>
      </c>
    </row>
    <row r="26" spans="1:13" ht="15.75" x14ac:dyDescent="0.2">
      <c r="A26" s="3" t="s">
        <v>2</v>
      </c>
      <c r="B26" s="8">
        <v>25</v>
      </c>
      <c r="C26" s="8">
        <v>0</v>
      </c>
      <c r="D26" s="8">
        <v>13</v>
      </c>
      <c r="E26" s="8">
        <v>925</v>
      </c>
      <c r="F26" s="8">
        <v>80070</v>
      </c>
      <c r="G26" s="8">
        <v>800</v>
      </c>
      <c r="H26" s="8"/>
      <c r="I26" s="8">
        <f>I27</f>
        <v>5000</v>
      </c>
      <c r="J26" s="8">
        <f>J27</f>
        <v>5000</v>
      </c>
      <c r="K26" s="26"/>
      <c r="L26" s="29">
        <f t="shared" si="1"/>
        <v>0</v>
      </c>
    </row>
    <row r="27" spans="1:13" ht="31.5" x14ac:dyDescent="0.2">
      <c r="A27" s="3" t="s">
        <v>9</v>
      </c>
      <c r="B27" s="8">
        <v>25</v>
      </c>
      <c r="C27" s="8">
        <v>0</v>
      </c>
      <c r="D27" s="8">
        <v>13</v>
      </c>
      <c r="E27" s="8">
        <v>925</v>
      </c>
      <c r="F27" s="8">
        <v>80070</v>
      </c>
      <c r="G27" s="8">
        <v>850</v>
      </c>
      <c r="H27" s="8"/>
      <c r="I27" s="8">
        <v>5000</v>
      </c>
      <c r="J27" s="8">
        <v>5000</v>
      </c>
      <c r="K27" s="26"/>
      <c r="L27" s="29">
        <f t="shared" si="1"/>
        <v>0</v>
      </c>
    </row>
    <row r="28" spans="1:13" ht="15.75" hidden="1" x14ac:dyDescent="0.2">
      <c r="A28" s="4"/>
      <c r="B28" s="10"/>
      <c r="C28" s="10"/>
      <c r="D28" s="10"/>
      <c r="E28" s="10"/>
      <c r="F28" s="10"/>
      <c r="G28" s="10">
        <v>853</v>
      </c>
      <c r="H28" s="10"/>
      <c r="I28" s="10">
        <f>I29</f>
        <v>5000</v>
      </c>
      <c r="J28" s="10">
        <f>J29</f>
        <v>5000</v>
      </c>
      <c r="K28" s="27"/>
      <c r="L28" s="29">
        <f t="shared" si="1"/>
        <v>0</v>
      </c>
    </row>
    <row r="29" spans="1:13" ht="15.75" hidden="1" x14ac:dyDescent="0.2">
      <c r="A29" s="5"/>
      <c r="B29" s="10"/>
      <c r="C29" s="10"/>
      <c r="D29" s="10"/>
      <c r="E29" s="10"/>
      <c r="F29" s="10"/>
      <c r="G29" s="10"/>
      <c r="H29" s="10">
        <v>290</v>
      </c>
      <c r="I29" s="10">
        <v>5000</v>
      </c>
      <c r="J29" s="10">
        <v>5000</v>
      </c>
      <c r="K29" s="27"/>
      <c r="L29" s="29">
        <f t="shared" si="1"/>
        <v>0</v>
      </c>
    </row>
    <row r="30" spans="1:13" ht="47.25" x14ac:dyDescent="0.25">
      <c r="A30" s="13" t="s">
        <v>12</v>
      </c>
      <c r="B30" s="12">
        <v>25</v>
      </c>
      <c r="C30" s="12">
        <v>0</v>
      </c>
      <c r="D30" s="12">
        <v>14</v>
      </c>
      <c r="E30" s="12"/>
      <c r="F30" s="14"/>
      <c r="G30" s="12"/>
      <c r="H30" s="12"/>
      <c r="I30" s="12">
        <f t="shared" ref="I30:J35" si="4">I31</f>
        <v>10000</v>
      </c>
      <c r="J30" s="12">
        <f t="shared" si="4"/>
        <v>10000</v>
      </c>
      <c r="K30" s="21"/>
      <c r="L30" s="29">
        <f t="shared" si="1"/>
        <v>0</v>
      </c>
      <c r="M30" s="31">
        <f>I30</f>
        <v>10000</v>
      </c>
    </row>
    <row r="31" spans="1:13" ht="15.75" x14ac:dyDescent="0.2">
      <c r="A31" s="1" t="s">
        <v>19</v>
      </c>
      <c r="B31" s="8">
        <v>25</v>
      </c>
      <c r="C31" s="8">
        <v>0</v>
      </c>
      <c r="D31" s="8">
        <v>14</v>
      </c>
      <c r="E31" s="8">
        <v>925</v>
      </c>
      <c r="F31" s="7"/>
      <c r="G31" s="8"/>
      <c r="H31" s="8"/>
      <c r="I31" s="8">
        <f t="shared" si="4"/>
        <v>10000</v>
      </c>
      <c r="J31" s="8">
        <f t="shared" si="4"/>
        <v>10000</v>
      </c>
      <c r="K31" s="26"/>
      <c r="L31" s="29">
        <f t="shared" si="1"/>
        <v>0</v>
      </c>
    </row>
    <row r="32" spans="1:13" ht="47.25" x14ac:dyDescent="0.25">
      <c r="A32" s="6" t="s">
        <v>12</v>
      </c>
      <c r="B32" s="8">
        <v>25</v>
      </c>
      <c r="C32" s="8">
        <v>0</v>
      </c>
      <c r="D32" s="8">
        <v>14</v>
      </c>
      <c r="E32" s="8">
        <v>925</v>
      </c>
      <c r="F32" s="7">
        <v>80900</v>
      </c>
      <c r="G32" s="8"/>
      <c r="H32" s="8"/>
      <c r="I32" s="8">
        <f t="shared" si="4"/>
        <v>10000</v>
      </c>
      <c r="J32" s="8">
        <f t="shared" si="4"/>
        <v>10000</v>
      </c>
      <c r="K32" s="26"/>
      <c r="L32" s="29">
        <f t="shared" si="1"/>
        <v>0</v>
      </c>
    </row>
    <row r="33" spans="1:13" ht="47.25" x14ac:dyDescent="0.2">
      <c r="A33" s="3" t="s">
        <v>13</v>
      </c>
      <c r="B33" s="8">
        <v>25</v>
      </c>
      <c r="C33" s="8">
        <v>0</v>
      </c>
      <c r="D33" s="8">
        <v>14</v>
      </c>
      <c r="E33" s="8">
        <v>925</v>
      </c>
      <c r="F33" s="7">
        <v>80900</v>
      </c>
      <c r="G33" s="8">
        <v>200</v>
      </c>
      <c r="H33" s="8"/>
      <c r="I33" s="8">
        <f t="shared" si="4"/>
        <v>10000</v>
      </c>
      <c r="J33" s="8">
        <f t="shared" si="4"/>
        <v>10000</v>
      </c>
      <c r="K33" s="26"/>
      <c r="L33" s="29">
        <f t="shared" si="1"/>
        <v>0</v>
      </c>
    </row>
    <row r="34" spans="1:13" ht="47.25" x14ac:dyDescent="0.2">
      <c r="A34" s="3" t="s">
        <v>10</v>
      </c>
      <c r="B34" s="8">
        <v>25</v>
      </c>
      <c r="C34" s="8">
        <v>0</v>
      </c>
      <c r="D34" s="8">
        <v>14</v>
      </c>
      <c r="E34" s="8">
        <v>925</v>
      </c>
      <c r="F34" s="7">
        <v>80900</v>
      </c>
      <c r="G34" s="8">
        <v>240</v>
      </c>
      <c r="H34" s="8"/>
      <c r="I34" s="8">
        <v>10000</v>
      </c>
      <c r="J34" s="8">
        <v>10000</v>
      </c>
      <c r="K34" s="26"/>
      <c r="L34" s="29">
        <f t="shared" si="1"/>
        <v>0</v>
      </c>
    </row>
    <row r="35" spans="1:13" ht="15.75" hidden="1" x14ac:dyDescent="0.2">
      <c r="A35" s="4"/>
      <c r="B35" s="10"/>
      <c r="C35" s="10"/>
      <c r="D35" s="10"/>
      <c r="E35" s="10"/>
      <c r="F35" s="10"/>
      <c r="G35" s="10">
        <v>244</v>
      </c>
      <c r="H35" s="10"/>
      <c r="I35" s="10">
        <f t="shared" si="4"/>
        <v>12000</v>
      </c>
      <c r="J35" s="10">
        <f t="shared" si="4"/>
        <v>12000</v>
      </c>
      <c r="K35" s="27"/>
      <c r="L35" s="29">
        <f t="shared" si="1"/>
        <v>0</v>
      </c>
    </row>
    <row r="36" spans="1:13" ht="15.75" hidden="1" x14ac:dyDescent="0.2">
      <c r="A36" s="5"/>
      <c r="B36" s="10"/>
      <c r="C36" s="10"/>
      <c r="D36" s="10"/>
      <c r="E36" s="10"/>
      <c r="F36" s="10"/>
      <c r="G36" s="10">
        <v>244</v>
      </c>
      <c r="H36" s="10">
        <v>226</v>
      </c>
      <c r="I36" s="10">
        <v>12000</v>
      </c>
      <c r="J36" s="10">
        <v>12000</v>
      </c>
      <c r="K36" s="27"/>
      <c r="L36" s="29">
        <f t="shared" si="1"/>
        <v>0</v>
      </c>
    </row>
    <row r="37" spans="1:13" ht="31.5" x14ac:dyDescent="0.25">
      <c r="A37" s="13" t="s">
        <v>20</v>
      </c>
      <c r="B37" s="12">
        <v>25</v>
      </c>
      <c r="C37" s="12">
        <v>0</v>
      </c>
      <c r="D37" s="12">
        <v>16</v>
      </c>
      <c r="E37" s="12"/>
      <c r="F37" s="14"/>
      <c r="G37" s="12"/>
      <c r="H37" s="12"/>
      <c r="I37" s="12">
        <f t="shared" ref="I37:J42" si="5">I38</f>
        <v>15000</v>
      </c>
      <c r="J37" s="12">
        <f t="shared" si="5"/>
        <v>15000</v>
      </c>
      <c r="K37" s="21"/>
      <c r="L37" s="29">
        <f t="shared" si="1"/>
        <v>0</v>
      </c>
      <c r="M37" s="31">
        <f>I37</f>
        <v>15000</v>
      </c>
    </row>
    <row r="38" spans="1:13" ht="15.75" x14ac:dyDescent="0.2">
      <c r="A38" s="1" t="s">
        <v>19</v>
      </c>
      <c r="B38" s="8">
        <v>25</v>
      </c>
      <c r="C38" s="8">
        <v>0</v>
      </c>
      <c r="D38" s="8">
        <v>16</v>
      </c>
      <c r="E38" s="8">
        <v>925</v>
      </c>
      <c r="F38" s="7"/>
      <c r="G38" s="8"/>
      <c r="H38" s="8"/>
      <c r="I38" s="8">
        <f t="shared" si="5"/>
        <v>15000</v>
      </c>
      <c r="J38" s="8">
        <f t="shared" si="5"/>
        <v>15000</v>
      </c>
      <c r="K38" s="26"/>
      <c r="L38" s="29">
        <f t="shared" si="1"/>
        <v>0</v>
      </c>
    </row>
    <row r="39" spans="1:13" ht="31.5" x14ac:dyDescent="0.25">
      <c r="A39" s="6" t="s">
        <v>20</v>
      </c>
      <c r="B39" s="8">
        <v>25</v>
      </c>
      <c r="C39" s="8">
        <v>0</v>
      </c>
      <c r="D39" s="8">
        <v>16</v>
      </c>
      <c r="E39" s="8">
        <v>925</v>
      </c>
      <c r="F39" s="7">
        <v>81140</v>
      </c>
      <c r="G39" s="8"/>
      <c r="H39" s="8"/>
      <c r="I39" s="8">
        <f t="shared" si="5"/>
        <v>15000</v>
      </c>
      <c r="J39" s="8">
        <f t="shared" si="5"/>
        <v>15000</v>
      </c>
      <c r="K39" s="26"/>
      <c r="L39" s="29">
        <f t="shared" si="1"/>
        <v>0</v>
      </c>
    </row>
    <row r="40" spans="1:13" ht="47.25" x14ac:dyDescent="0.2">
      <c r="A40" s="3" t="s">
        <v>13</v>
      </c>
      <c r="B40" s="8">
        <v>25</v>
      </c>
      <c r="C40" s="8">
        <v>0</v>
      </c>
      <c r="D40" s="8">
        <v>16</v>
      </c>
      <c r="E40" s="8">
        <v>925</v>
      </c>
      <c r="F40" s="7">
        <v>81140</v>
      </c>
      <c r="G40" s="8">
        <v>200</v>
      </c>
      <c r="H40" s="8"/>
      <c r="I40" s="8">
        <f t="shared" si="5"/>
        <v>15000</v>
      </c>
      <c r="J40" s="8">
        <f t="shared" si="5"/>
        <v>15000</v>
      </c>
      <c r="K40" s="26"/>
      <c r="L40" s="29">
        <f t="shared" si="1"/>
        <v>0</v>
      </c>
    </row>
    <row r="41" spans="1:13" ht="47.25" x14ac:dyDescent="0.2">
      <c r="A41" s="3" t="s">
        <v>10</v>
      </c>
      <c r="B41" s="8">
        <v>25</v>
      </c>
      <c r="C41" s="8">
        <v>0</v>
      </c>
      <c r="D41" s="8">
        <v>16</v>
      </c>
      <c r="E41" s="8">
        <v>925</v>
      </c>
      <c r="F41" s="7">
        <v>81140</v>
      </c>
      <c r="G41" s="8">
        <v>240</v>
      </c>
      <c r="H41" s="8"/>
      <c r="I41" s="8">
        <f t="shared" si="5"/>
        <v>15000</v>
      </c>
      <c r="J41" s="8">
        <f t="shared" si="5"/>
        <v>15000</v>
      </c>
      <c r="K41" s="26"/>
      <c r="L41" s="29">
        <f t="shared" si="1"/>
        <v>0</v>
      </c>
    </row>
    <row r="42" spans="1:13" ht="15.75" hidden="1" x14ac:dyDescent="0.2">
      <c r="A42" s="4"/>
      <c r="B42" s="10"/>
      <c r="C42" s="10"/>
      <c r="D42" s="10"/>
      <c r="E42" s="10"/>
      <c r="F42" s="10"/>
      <c r="G42" s="10">
        <v>244</v>
      </c>
      <c r="H42" s="10"/>
      <c r="I42" s="10">
        <f t="shared" si="5"/>
        <v>15000</v>
      </c>
      <c r="J42" s="10">
        <f t="shared" si="5"/>
        <v>15000</v>
      </c>
      <c r="K42" s="27"/>
      <c r="L42" s="29">
        <f t="shared" si="1"/>
        <v>0</v>
      </c>
    </row>
    <row r="43" spans="1:13" ht="15.75" hidden="1" x14ac:dyDescent="0.2">
      <c r="A43" s="5"/>
      <c r="B43" s="10"/>
      <c r="C43" s="10"/>
      <c r="D43" s="10"/>
      <c r="E43" s="10"/>
      <c r="F43" s="10"/>
      <c r="G43" s="10">
        <v>244</v>
      </c>
      <c r="H43" s="10">
        <v>225</v>
      </c>
      <c r="I43" s="10">
        <v>15000</v>
      </c>
      <c r="J43" s="10">
        <v>15000</v>
      </c>
      <c r="K43" s="27"/>
      <c r="L43" s="29">
        <f t="shared" si="1"/>
        <v>0</v>
      </c>
    </row>
    <row r="44" spans="1:13" ht="47.25" x14ac:dyDescent="0.25">
      <c r="A44" s="13" t="s">
        <v>21</v>
      </c>
      <c r="B44" s="12">
        <v>25</v>
      </c>
      <c r="C44" s="12">
        <v>0</v>
      </c>
      <c r="D44" s="12">
        <v>18</v>
      </c>
      <c r="E44" s="12"/>
      <c r="F44" s="14"/>
      <c r="G44" s="12"/>
      <c r="H44" s="12"/>
      <c r="I44" s="20" t="s">
        <v>40</v>
      </c>
      <c r="J44" s="20" t="s">
        <v>40</v>
      </c>
      <c r="K44" s="21">
        <f>K45</f>
        <v>6940725.8899999997</v>
      </c>
      <c r="L44" s="29">
        <f t="shared" si="1"/>
        <v>36.948979490608679</v>
      </c>
      <c r="M44" s="31" t="str">
        <f>I44</f>
        <v>18784621,35</v>
      </c>
    </row>
    <row r="45" spans="1:13" ht="15.75" x14ac:dyDescent="0.2">
      <c r="A45" s="1" t="s">
        <v>19</v>
      </c>
      <c r="B45" s="8">
        <v>25</v>
      </c>
      <c r="C45" s="8">
        <v>0</v>
      </c>
      <c r="D45" s="8">
        <v>18</v>
      </c>
      <c r="E45" s="8">
        <v>925</v>
      </c>
      <c r="F45" s="7"/>
      <c r="G45" s="8"/>
      <c r="H45" s="8"/>
      <c r="I45" s="19" t="s">
        <v>40</v>
      </c>
      <c r="J45" s="19" t="s">
        <v>40</v>
      </c>
      <c r="K45" s="26">
        <f>K46+K51</f>
        <v>6940725.8899999997</v>
      </c>
      <c r="L45" s="29">
        <f t="shared" si="1"/>
        <v>36.948979490608679</v>
      </c>
    </row>
    <row r="46" spans="1:13" ht="31.5" x14ac:dyDescent="0.25">
      <c r="A46" s="6" t="s">
        <v>21</v>
      </c>
      <c r="B46" s="8">
        <v>25</v>
      </c>
      <c r="C46" s="8">
        <v>0</v>
      </c>
      <c r="D46" s="8">
        <v>18</v>
      </c>
      <c r="E46" s="8">
        <v>925</v>
      </c>
      <c r="F46" s="7">
        <v>81600</v>
      </c>
      <c r="G46" s="8"/>
      <c r="H46" s="8"/>
      <c r="I46" s="8">
        <f t="shared" ref="I46:J49" si="6">I47</f>
        <v>3170882.35</v>
      </c>
      <c r="J46" s="8">
        <f t="shared" si="6"/>
        <v>3170882.35</v>
      </c>
      <c r="K46" s="26">
        <f>K47</f>
        <v>1401991.17</v>
      </c>
      <c r="L46" s="29">
        <f t="shared" si="1"/>
        <v>44.214543942319395</v>
      </c>
    </row>
    <row r="47" spans="1:13" ht="47.25" x14ac:dyDescent="0.2">
      <c r="A47" s="3" t="s">
        <v>13</v>
      </c>
      <c r="B47" s="8">
        <v>25</v>
      </c>
      <c r="C47" s="8">
        <v>0</v>
      </c>
      <c r="D47" s="8">
        <v>18</v>
      </c>
      <c r="E47" s="8">
        <v>925</v>
      </c>
      <c r="F47" s="7">
        <v>81600</v>
      </c>
      <c r="G47" s="8">
        <v>200</v>
      </c>
      <c r="H47" s="8"/>
      <c r="I47" s="8">
        <f t="shared" si="6"/>
        <v>3170882.35</v>
      </c>
      <c r="J47" s="8">
        <f t="shared" si="6"/>
        <v>3170882.35</v>
      </c>
      <c r="K47" s="26">
        <f>K48</f>
        <v>1401991.17</v>
      </c>
      <c r="L47" s="29">
        <f t="shared" si="1"/>
        <v>44.214543942319395</v>
      </c>
    </row>
    <row r="48" spans="1:13" ht="47.25" x14ac:dyDescent="0.2">
      <c r="A48" s="3" t="s">
        <v>10</v>
      </c>
      <c r="B48" s="8">
        <v>25</v>
      </c>
      <c r="C48" s="8">
        <v>0</v>
      </c>
      <c r="D48" s="8">
        <v>18</v>
      </c>
      <c r="E48" s="8">
        <v>925</v>
      </c>
      <c r="F48" s="7">
        <v>81600</v>
      </c>
      <c r="G48" s="8">
        <v>240</v>
      </c>
      <c r="H48" s="8"/>
      <c r="I48" s="8">
        <v>3170882.35</v>
      </c>
      <c r="J48" s="8">
        <v>3170882.35</v>
      </c>
      <c r="K48" s="26">
        <v>1401991.17</v>
      </c>
      <c r="L48" s="29">
        <f t="shared" si="1"/>
        <v>44.214543942319395</v>
      </c>
    </row>
    <row r="49" spans="1:13" ht="15.75" hidden="1" x14ac:dyDescent="0.2">
      <c r="A49" s="4"/>
      <c r="B49" s="10"/>
      <c r="C49" s="10"/>
      <c r="D49" s="10"/>
      <c r="E49" s="10"/>
      <c r="F49" s="10"/>
      <c r="G49" s="10">
        <v>244</v>
      </c>
      <c r="H49" s="10"/>
      <c r="I49" s="10">
        <f t="shared" si="6"/>
        <v>3468460</v>
      </c>
      <c r="J49" s="10">
        <f t="shared" si="6"/>
        <v>3468460</v>
      </c>
      <c r="K49" s="27"/>
      <c r="L49" s="29">
        <f t="shared" si="1"/>
        <v>0</v>
      </c>
    </row>
    <row r="50" spans="1:13" ht="15.75" hidden="1" x14ac:dyDescent="0.2">
      <c r="A50" s="5"/>
      <c r="B50" s="10"/>
      <c r="C50" s="10"/>
      <c r="D50" s="10"/>
      <c r="E50" s="10"/>
      <c r="F50" s="10"/>
      <c r="G50" s="10">
        <v>244</v>
      </c>
      <c r="H50" s="10">
        <v>225</v>
      </c>
      <c r="I50" s="10">
        <v>3468460</v>
      </c>
      <c r="J50" s="10">
        <v>3468460</v>
      </c>
      <c r="K50" s="27"/>
      <c r="L50" s="29">
        <f t="shared" si="1"/>
        <v>0</v>
      </c>
    </row>
    <row r="51" spans="1:13" ht="63" x14ac:dyDescent="0.2">
      <c r="A51" s="3" t="s">
        <v>45</v>
      </c>
      <c r="B51" s="15">
        <v>25</v>
      </c>
      <c r="C51" s="15">
        <v>0</v>
      </c>
      <c r="D51" s="15">
        <v>18</v>
      </c>
      <c r="E51" s="15">
        <v>925</v>
      </c>
      <c r="F51" s="15" t="s">
        <v>29</v>
      </c>
      <c r="G51" s="15"/>
      <c r="H51" s="15"/>
      <c r="I51" s="15">
        <f t="shared" ref="I51:K52" si="7">I52</f>
        <v>15613739</v>
      </c>
      <c r="J51" s="15">
        <f t="shared" si="7"/>
        <v>15613739</v>
      </c>
      <c r="K51" s="28">
        <f t="shared" si="7"/>
        <v>5538734.7199999997</v>
      </c>
      <c r="L51" s="29">
        <f t="shared" si="1"/>
        <v>35.473468078337923</v>
      </c>
    </row>
    <row r="52" spans="1:13" ht="47.25" x14ac:dyDescent="0.2">
      <c r="A52" s="3" t="s">
        <v>13</v>
      </c>
      <c r="B52" s="15">
        <v>25</v>
      </c>
      <c r="C52" s="15">
        <v>0</v>
      </c>
      <c r="D52" s="15">
        <v>18</v>
      </c>
      <c r="E52" s="15">
        <v>925</v>
      </c>
      <c r="F52" s="15" t="s">
        <v>29</v>
      </c>
      <c r="G52" s="15">
        <v>200</v>
      </c>
      <c r="H52" s="15"/>
      <c r="I52" s="15">
        <f t="shared" si="7"/>
        <v>15613739</v>
      </c>
      <c r="J52" s="15">
        <f t="shared" si="7"/>
        <v>15613739</v>
      </c>
      <c r="K52" s="28">
        <f t="shared" si="7"/>
        <v>5538734.7199999997</v>
      </c>
      <c r="L52" s="29">
        <f t="shared" si="1"/>
        <v>35.473468078337923</v>
      </c>
    </row>
    <row r="53" spans="1:13" ht="47.25" x14ac:dyDescent="0.2">
      <c r="A53" s="3" t="s">
        <v>10</v>
      </c>
      <c r="B53" s="15">
        <v>25</v>
      </c>
      <c r="C53" s="15">
        <v>0</v>
      </c>
      <c r="D53" s="15">
        <v>18</v>
      </c>
      <c r="E53" s="15">
        <v>925</v>
      </c>
      <c r="F53" s="15" t="s">
        <v>29</v>
      </c>
      <c r="G53" s="15">
        <v>240</v>
      </c>
      <c r="H53" s="15"/>
      <c r="I53" s="15">
        <v>15613739</v>
      </c>
      <c r="J53" s="15">
        <v>15613739</v>
      </c>
      <c r="K53" s="28">
        <v>5538734.7199999997</v>
      </c>
      <c r="L53" s="29">
        <f t="shared" si="1"/>
        <v>35.473468078337923</v>
      </c>
    </row>
    <row r="54" spans="1:13" ht="31.5" x14ac:dyDescent="0.2">
      <c r="A54" s="18" t="s">
        <v>22</v>
      </c>
      <c r="B54" s="12">
        <v>25</v>
      </c>
      <c r="C54" s="12">
        <v>0</v>
      </c>
      <c r="D54" s="12">
        <v>19</v>
      </c>
      <c r="E54" s="12"/>
      <c r="F54" s="14"/>
      <c r="G54" s="12"/>
      <c r="H54" s="12"/>
      <c r="I54" s="12">
        <f t="shared" ref="I54:J57" si="8">I55</f>
        <v>2034020</v>
      </c>
      <c r="J54" s="12">
        <f t="shared" si="8"/>
        <v>2034020</v>
      </c>
      <c r="K54" s="21">
        <f>K55</f>
        <v>1023905.02</v>
      </c>
      <c r="L54" s="29">
        <f t="shared" si="1"/>
        <v>50.338984867405429</v>
      </c>
      <c r="M54" s="31">
        <f>I54</f>
        <v>2034020</v>
      </c>
    </row>
    <row r="55" spans="1:13" ht="15.75" x14ac:dyDescent="0.2">
      <c r="A55" s="1" t="s">
        <v>19</v>
      </c>
      <c r="B55" s="8">
        <v>25</v>
      </c>
      <c r="C55" s="8">
        <v>0</v>
      </c>
      <c r="D55" s="8">
        <v>19</v>
      </c>
      <c r="E55" s="8">
        <v>925</v>
      </c>
      <c r="F55" s="7"/>
      <c r="G55" s="8"/>
      <c r="H55" s="8"/>
      <c r="I55" s="8">
        <f t="shared" si="8"/>
        <v>2034020</v>
      </c>
      <c r="J55" s="8">
        <f t="shared" si="8"/>
        <v>2034020</v>
      </c>
      <c r="K55" s="26">
        <f>K56</f>
        <v>1023905.02</v>
      </c>
      <c r="L55" s="29">
        <f t="shared" si="1"/>
        <v>50.338984867405429</v>
      </c>
    </row>
    <row r="56" spans="1:13" ht="31.5" x14ac:dyDescent="0.25">
      <c r="A56" s="6" t="s">
        <v>22</v>
      </c>
      <c r="B56" s="8">
        <v>25</v>
      </c>
      <c r="C56" s="8">
        <v>0</v>
      </c>
      <c r="D56" s="8">
        <v>19</v>
      </c>
      <c r="E56" s="8">
        <v>925</v>
      </c>
      <c r="F56" s="7">
        <v>81690</v>
      </c>
      <c r="G56" s="8"/>
      <c r="H56" s="8"/>
      <c r="I56" s="8">
        <f t="shared" si="8"/>
        <v>2034020</v>
      </c>
      <c r="J56" s="8">
        <f t="shared" si="8"/>
        <v>2034020</v>
      </c>
      <c r="K56" s="26">
        <f>K57</f>
        <v>1023905.02</v>
      </c>
      <c r="L56" s="29">
        <f t="shared" si="1"/>
        <v>50.338984867405429</v>
      </c>
    </row>
    <row r="57" spans="1:13" ht="47.25" x14ac:dyDescent="0.2">
      <c r="A57" s="3" t="s">
        <v>13</v>
      </c>
      <c r="B57" s="8">
        <v>25</v>
      </c>
      <c r="C57" s="8">
        <v>0</v>
      </c>
      <c r="D57" s="8">
        <v>19</v>
      </c>
      <c r="E57" s="8">
        <v>925</v>
      </c>
      <c r="F57" s="7">
        <v>81690</v>
      </c>
      <c r="G57" s="8">
        <v>200</v>
      </c>
      <c r="H57" s="8"/>
      <c r="I57" s="8">
        <f t="shared" si="8"/>
        <v>2034020</v>
      </c>
      <c r="J57" s="8">
        <f t="shared" si="8"/>
        <v>2034020</v>
      </c>
      <c r="K57" s="26">
        <f>K58</f>
        <v>1023905.02</v>
      </c>
      <c r="L57" s="29">
        <f t="shared" si="1"/>
        <v>50.338984867405429</v>
      </c>
    </row>
    <row r="58" spans="1:13" ht="47.25" x14ac:dyDescent="0.2">
      <c r="A58" s="3" t="s">
        <v>10</v>
      </c>
      <c r="B58" s="8">
        <v>25</v>
      </c>
      <c r="C58" s="8">
        <v>0</v>
      </c>
      <c r="D58" s="8">
        <v>19</v>
      </c>
      <c r="E58" s="8">
        <v>925</v>
      </c>
      <c r="F58" s="7">
        <v>81690</v>
      </c>
      <c r="G58" s="8">
        <v>240</v>
      </c>
      <c r="H58" s="8"/>
      <c r="I58" s="8">
        <v>2034020</v>
      </c>
      <c r="J58" s="8">
        <v>2034020</v>
      </c>
      <c r="K58" s="26">
        <v>1023905.02</v>
      </c>
      <c r="L58" s="29">
        <f t="shared" si="1"/>
        <v>50.338984867405429</v>
      </c>
    </row>
    <row r="59" spans="1:13" ht="15.75" hidden="1" x14ac:dyDescent="0.2">
      <c r="A59" s="4"/>
      <c r="B59" s="10"/>
      <c r="C59" s="10"/>
      <c r="D59" s="10"/>
      <c r="E59" s="10"/>
      <c r="F59" s="10"/>
      <c r="G59" s="10">
        <v>244</v>
      </c>
      <c r="H59" s="10"/>
      <c r="I59" s="10">
        <f>I60+I61+I62</f>
        <v>1875067</v>
      </c>
      <c r="J59" s="10">
        <f>J60+J61+J62</f>
        <v>1875067</v>
      </c>
      <c r="K59" s="27"/>
      <c r="L59" s="29">
        <f t="shared" si="1"/>
        <v>0</v>
      </c>
    </row>
    <row r="60" spans="1:13" ht="15.75" hidden="1" x14ac:dyDescent="0.2">
      <c r="A60" s="5"/>
      <c r="B60" s="10"/>
      <c r="C60" s="10"/>
      <c r="D60" s="10"/>
      <c r="E60" s="10"/>
      <c r="F60" s="10"/>
      <c r="G60" s="10">
        <v>244</v>
      </c>
      <c r="H60" s="10">
        <v>223</v>
      </c>
      <c r="I60" s="10">
        <v>1149714</v>
      </c>
      <c r="J60" s="10">
        <v>1149714</v>
      </c>
      <c r="K60" s="27"/>
      <c r="L60" s="29">
        <f t="shared" si="1"/>
        <v>0</v>
      </c>
    </row>
    <row r="61" spans="1:13" ht="15.75" hidden="1" x14ac:dyDescent="0.2">
      <c r="A61" s="5"/>
      <c r="B61" s="10"/>
      <c r="C61" s="10"/>
      <c r="D61" s="10"/>
      <c r="E61" s="10"/>
      <c r="F61" s="10"/>
      <c r="G61" s="10">
        <v>244</v>
      </c>
      <c r="H61" s="10">
        <v>225</v>
      </c>
      <c r="I61" s="10">
        <v>417600</v>
      </c>
      <c r="J61" s="10">
        <v>417600</v>
      </c>
      <c r="K61" s="27"/>
      <c r="L61" s="29">
        <f t="shared" si="1"/>
        <v>0</v>
      </c>
    </row>
    <row r="62" spans="1:13" ht="15.75" hidden="1" x14ac:dyDescent="0.2">
      <c r="A62" s="5"/>
      <c r="B62" s="10"/>
      <c r="C62" s="10"/>
      <c r="D62" s="10"/>
      <c r="E62" s="10"/>
      <c r="F62" s="10"/>
      <c r="G62" s="10">
        <v>244</v>
      </c>
      <c r="H62" s="10">
        <v>340</v>
      </c>
      <c r="I62" s="10">
        <v>307753</v>
      </c>
      <c r="J62" s="10">
        <v>307753</v>
      </c>
      <c r="K62" s="27"/>
      <c r="L62" s="29">
        <f t="shared" si="1"/>
        <v>0</v>
      </c>
    </row>
    <row r="63" spans="1:13" ht="15.75" x14ac:dyDescent="0.25">
      <c r="A63" s="13" t="s">
        <v>4</v>
      </c>
      <c r="B63" s="12">
        <v>25</v>
      </c>
      <c r="C63" s="12">
        <v>0</v>
      </c>
      <c r="D63" s="12">
        <v>20</v>
      </c>
      <c r="E63" s="12"/>
      <c r="F63" s="14"/>
      <c r="G63" s="12"/>
      <c r="H63" s="12"/>
      <c r="I63" s="12">
        <f t="shared" ref="I63:J66" si="9">I64</f>
        <v>85000</v>
      </c>
      <c r="J63" s="12">
        <f t="shared" si="9"/>
        <v>85000</v>
      </c>
      <c r="K63" s="21">
        <f>K64</f>
        <v>25920</v>
      </c>
      <c r="L63" s="29">
        <f t="shared" si="1"/>
        <v>30.494117647058822</v>
      </c>
      <c r="M63" s="31">
        <f>I63</f>
        <v>85000</v>
      </c>
    </row>
    <row r="64" spans="1:13" ht="15.75" x14ac:dyDescent="0.2">
      <c r="A64" s="1" t="s">
        <v>19</v>
      </c>
      <c r="B64" s="8">
        <v>25</v>
      </c>
      <c r="C64" s="8">
        <v>0</v>
      </c>
      <c r="D64" s="8">
        <v>20</v>
      </c>
      <c r="E64" s="8">
        <v>925</v>
      </c>
      <c r="F64" s="7"/>
      <c r="G64" s="8"/>
      <c r="H64" s="8"/>
      <c r="I64" s="8">
        <f t="shared" si="9"/>
        <v>85000</v>
      </c>
      <c r="J64" s="8">
        <f t="shared" si="9"/>
        <v>85000</v>
      </c>
      <c r="K64" s="26">
        <f>K65</f>
        <v>25920</v>
      </c>
      <c r="L64" s="29">
        <f t="shared" si="1"/>
        <v>30.494117647058822</v>
      </c>
    </row>
    <row r="65" spans="1:13" ht="15.75" x14ac:dyDescent="0.25">
      <c r="A65" s="6" t="s">
        <v>4</v>
      </c>
      <c r="B65" s="8">
        <v>25</v>
      </c>
      <c r="C65" s="8">
        <v>0</v>
      </c>
      <c r="D65" s="8">
        <v>20</v>
      </c>
      <c r="E65" s="8">
        <v>925</v>
      </c>
      <c r="F65" s="7">
        <v>81700</v>
      </c>
      <c r="G65" s="8"/>
      <c r="H65" s="8"/>
      <c r="I65" s="8">
        <f t="shared" si="9"/>
        <v>85000</v>
      </c>
      <c r="J65" s="8">
        <f t="shared" si="9"/>
        <v>85000</v>
      </c>
      <c r="K65" s="26">
        <f>K66</f>
        <v>25920</v>
      </c>
      <c r="L65" s="29">
        <f t="shared" si="1"/>
        <v>30.494117647058822</v>
      </c>
    </row>
    <row r="66" spans="1:13" ht="47.25" x14ac:dyDescent="0.2">
      <c r="A66" s="3" t="s">
        <v>13</v>
      </c>
      <c r="B66" s="8">
        <v>25</v>
      </c>
      <c r="C66" s="8">
        <v>0</v>
      </c>
      <c r="D66" s="8">
        <v>20</v>
      </c>
      <c r="E66" s="8">
        <v>925</v>
      </c>
      <c r="F66" s="7">
        <v>81700</v>
      </c>
      <c r="G66" s="8">
        <v>200</v>
      </c>
      <c r="H66" s="8"/>
      <c r="I66" s="8">
        <f t="shared" si="9"/>
        <v>85000</v>
      </c>
      <c r="J66" s="8">
        <f t="shared" si="9"/>
        <v>85000</v>
      </c>
      <c r="K66" s="26">
        <f>K67</f>
        <v>25920</v>
      </c>
      <c r="L66" s="29">
        <f t="shared" si="1"/>
        <v>30.494117647058822</v>
      </c>
    </row>
    <row r="67" spans="1:13" ht="47.25" x14ac:dyDescent="0.2">
      <c r="A67" s="3" t="s">
        <v>10</v>
      </c>
      <c r="B67" s="8">
        <v>25</v>
      </c>
      <c r="C67" s="8">
        <v>0</v>
      </c>
      <c r="D67" s="8">
        <v>20</v>
      </c>
      <c r="E67" s="8">
        <v>925</v>
      </c>
      <c r="F67" s="7">
        <v>81700</v>
      </c>
      <c r="G67" s="8">
        <v>240</v>
      </c>
      <c r="H67" s="8"/>
      <c r="I67" s="8">
        <f>I68</f>
        <v>85000</v>
      </c>
      <c r="J67" s="8">
        <f>J68</f>
        <v>85000</v>
      </c>
      <c r="K67" s="26">
        <v>25920</v>
      </c>
      <c r="L67" s="29">
        <f t="shared" si="1"/>
        <v>30.494117647058822</v>
      </c>
    </row>
    <row r="68" spans="1:13" ht="19.5" hidden="1" customHeight="1" x14ac:dyDescent="0.2">
      <c r="A68" s="4"/>
      <c r="B68" s="10"/>
      <c r="C68" s="10"/>
      <c r="D68" s="10"/>
      <c r="E68" s="10"/>
      <c r="F68" s="10"/>
      <c r="G68" s="10">
        <v>244</v>
      </c>
      <c r="H68" s="10"/>
      <c r="I68" s="10">
        <f>I69+I70</f>
        <v>85000</v>
      </c>
      <c r="J68" s="10">
        <f>J69+J70</f>
        <v>85000</v>
      </c>
      <c r="K68" s="27"/>
      <c r="L68" s="29">
        <f t="shared" si="1"/>
        <v>0</v>
      </c>
    </row>
    <row r="69" spans="1:13" ht="15.75" hidden="1" x14ac:dyDescent="0.2">
      <c r="A69" s="5"/>
      <c r="B69" s="10"/>
      <c r="C69" s="10"/>
      <c r="D69" s="10"/>
      <c r="E69" s="10"/>
      <c r="F69" s="10"/>
      <c r="G69" s="10">
        <v>244</v>
      </c>
      <c r="H69" s="10">
        <v>225</v>
      </c>
      <c r="I69" s="10">
        <v>75000</v>
      </c>
      <c r="J69" s="10">
        <v>75000</v>
      </c>
      <c r="K69" s="27"/>
      <c r="L69" s="29">
        <f t="shared" si="1"/>
        <v>0</v>
      </c>
    </row>
    <row r="70" spans="1:13" ht="15.75" hidden="1" x14ac:dyDescent="0.2">
      <c r="A70" s="5"/>
      <c r="B70" s="10"/>
      <c r="C70" s="10"/>
      <c r="D70" s="10"/>
      <c r="E70" s="10"/>
      <c r="F70" s="10"/>
      <c r="G70" s="10">
        <v>244</v>
      </c>
      <c r="H70" s="10">
        <v>340</v>
      </c>
      <c r="I70" s="10">
        <v>10000</v>
      </c>
      <c r="J70" s="10">
        <v>10000</v>
      </c>
      <c r="K70" s="27"/>
      <c r="L70" s="29">
        <f t="shared" si="1"/>
        <v>0</v>
      </c>
    </row>
    <row r="71" spans="1:13" ht="31.5" x14ac:dyDescent="0.25">
      <c r="A71" s="13" t="s">
        <v>5</v>
      </c>
      <c r="B71" s="12">
        <v>25</v>
      </c>
      <c r="C71" s="12">
        <v>0</v>
      </c>
      <c r="D71" s="12">
        <v>21</v>
      </c>
      <c r="E71" s="12"/>
      <c r="F71" s="14"/>
      <c r="G71" s="12"/>
      <c r="H71" s="12"/>
      <c r="I71" s="12">
        <f t="shared" ref="I71:J74" si="10">I72</f>
        <v>170572</v>
      </c>
      <c r="J71" s="12">
        <f t="shared" si="10"/>
        <v>170572</v>
      </c>
      <c r="K71" s="21">
        <f>K72</f>
        <v>44344.25</v>
      </c>
      <c r="L71" s="29">
        <f t="shared" si="1"/>
        <v>25.997379405764136</v>
      </c>
      <c r="M71" s="31">
        <f>I71</f>
        <v>170572</v>
      </c>
    </row>
    <row r="72" spans="1:13" ht="15.75" x14ac:dyDescent="0.2">
      <c r="A72" s="1" t="s">
        <v>19</v>
      </c>
      <c r="B72" s="8">
        <v>25</v>
      </c>
      <c r="C72" s="8">
        <v>0</v>
      </c>
      <c r="D72" s="8">
        <v>21</v>
      </c>
      <c r="E72" s="8">
        <v>925</v>
      </c>
      <c r="F72" s="7"/>
      <c r="G72" s="8"/>
      <c r="H72" s="8"/>
      <c r="I72" s="8">
        <f t="shared" si="10"/>
        <v>170572</v>
      </c>
      <c r="J72" s="8">
        <f t="shared" si="10"/>
        <v>170572</v>
      </c>
      <c r="K72" s="26">
        <f>K73</f>
        <v>44344.25</v>
      </c>
      <c r="L72" s="29">
        <f t="shared" si="1"/>
        <v>25.997379405764136</v>
      </c>
    </row>
    <row r="73" spans="1:13" ht="31.5" x14ac:dyDescent="0.25">
      <c r="A73" s="6" t="s">
        <v>5</v>
      </c>
      <c r="B73" s="8">
        <v>25</v>
      </c>
      <c r="C73" s="8">
        <v>0</v>
      </c>
      <c r="D73" s="8">
        <v>21</v>
      </c>
      <c r="E73" s="8">
        <v>925</v>
      </c>
      <c r="F73" s="7">
        <v>81710</v>
      </c>
      <c r="G73" s="8"/>
      <c r="H73" s="8"/>
      <c r="I73" s="8">
        <f t="shared" si="10"/>
        <v>170572</v>
      </c>
      <c r="J73" s="8">
        <f t="shared" si="10"/>
        <v>170572</v>
      </c>
      <c r="K73" s="26">
        <f>K74</f>
        <v>44344.25</v>
      </c>
      <c r="L73" s="29">
        <f t="shared" si="1"/>
        <v>25.997379405764136</v>
      </c>
    </row>
    <row r="74" spans="1:13" ht="47.25" x14ac:dyDescent="0.2">
      <c r="A74" s="3" t="s">
        <v>13</v>
      </c>
      <c r="B74" s="8">
        <v>25</v>
      </c>
      <c r="C74" s="8">
        <v>0</v>
      </c>
      <c r="D74" s="8">
        <v>21</v>
      </c>
      <c r="E74" s="8">
        <v>925</v>
      </c>
      <c r="F74" s="7">
        <v>81710</v>
      </c>
      <c r="G74" s="8">
        <v>200</v>
      </c>
      <c r="H74" s="8"/>
      <c r="I74" s="8">
        <f t="shared" si="10"/>
        <v>170572</v>
      </c>
      <c r="J74" s="8">
        <f t="shared" si="10"/>
        <v>170572</v>
      </c>
      <c r="K74" s="26">
        <f>K75</f>
        <v>44344.25</v>
      </c>
      <c r="L74" s="29">
        <f t="shared" si="1"/>
        <v>25.997379405764136</v>
      </c>
    </row>
    <row r="75" spans="1:13" ht="47.25" x14ac:dyDescent="0.2">
      <c r="A75" s="3" t="s">
        <v>10</v>
      </c>
      <c r="B75" s="8">
        <v>25</v>
      </c>
      <c r="C75" s="8">
        <v>0</v>
      </c>
      <c r="D75" s="8">
        <v>21</v>
      </c>
      <c r="E75" s="8">
        <v>925</v>
      </c>
      <c r="F75" s="7">
        <v>81710</v>
      </c>
      <c r="G75" s="8">
        <v>240</v>
      </c>
      <c r="H75" s="8"/>
      <c r="I75" s="8">
        <v>170572</v>
      </c>
      <c r="J75" s="8">
        <v>170572</v>
      </c>
      <c r="K75" s="26">
        <v>44344.25</v>
      </c>
      <c r="L75" s="29">
        <f t="shared" ref="L75:L130" si="11">K75/J75%</f>
        <v>25.997379405764136</v>
      </c>
    </row>
    <row r="76" spans="1:13" ht="15.75" hidden="1" x14ac:dyDescent="0.2">
      <c r="A76" s="4"/>
      <c r="B76" s="10"/>
      <c r="C76" s="10"/>
      <c r="D76" s="10"/>
      <c r="E76" s="10"/>
      <c r="F76" s="10"/>
      <c r="G76" s="10">
        <v>244</v>
      </c>
      <c r="H76" s="10"/>
      <c r="I76" s="10">
        <f>I77+I78+I79+I80+I81</f>
        <v>499122</v>
      </c>
      <c r="J76" s="10">
        <f>J77+J78+J79+J80+J81</f>
        <v>499122</v>
      </c>
      <c r="K76" s="27"/>
      <c r="L76" s="29">
        <f t="shared" si="11"/>
        <v>0</v>
      </c>
    </row>
    <row r="77" spans="1:13" ht="15.75" hidden="1" x14ac:dyDescent="0.2">
      <c r="A77" s="5"/>
      <c r="B77" s="10"/>
      <c r="C77" s="10"/>
      <c r="D77" s="10"/>
      <c r="E77" s="10"/>
      <c r="F77" s="10"/>
      <c r="G77" s="10">
        <v>244</v>
      </c>
      <c r="H77" s="10">
        <v>223</v>
      </c>
      <c r="I77" s="10">
        <v>22522</v>
      </c>
      <c r="J77" s="10">
        <v>22522</v>
      </c>
      <c r="K77" s="27"/>
      <c r="L77" s="29">
        <f t="shared" si="11"/>
        <v>0</v>
      </c>
    </row>
    <row r="78" spans="1:13" ht="15.75" hidden="1" x14ac:dyDescent="0.2">
      <c r="A78" s="5"/>
      <c r="B78" s="10"/>
      <c r="C78" s="10"/>
      <c r="D78" s="10"/>
      <c r="E78" s="10"/>
      <c r="F78" s="10"/>
      <c r="G78" s="10">
        <v>244</v>
      </c>
      <c r="H78" s="10">
        <v>225</v>
      </c>
      <c r="I78" s="10">
        <v>156100</v>
      </c>
      <c r="J78" s="10">
        <v>156100</v>
      </c>
      <c r="K78" s="27"/>
      <c r="L78" s="29">
        <f t="shared" si="11"/>
        <v>0</v>
      </c>
    </row>
    <row r="79" spans="1:13" ht="15.75" hidden="1" x14ac:dyDescent="0.2">
      <c r="A79" s="5"/>
      <c r="B79" s="10"/>
      <c r="C79" s="10"/>
      <c r="D79" s="10"/>
      <c r="E79" s="10"/>
      <c r="F79" s="10"/>
      <c r="G79" s="10">
        <v>244</v>
      </c>
      <c r="H79" s="10">
        <v>226</v>
      </c>
      <c r="I79" s="10">
        <v>72000</v>
      </c>
      <c r="J79" s="10">
        <v>72000</v>
      </c>
      <c r="K79" s="27"/>
      <c r="L79" s="29">
        <f t="shared" si="11"/>
        <v>0</v>
      </c>
    </row>
    <row r="80" spans="1:13" ht="15.75" hidden="1" x14ac:dyDescent="0.2">
      <c r="A80" s="5"/>
      <c r="B80" s="10"/>
      <c r="C80" s="10"/>
      <c r="D80" s="10"/>
      <c r="E80" s="10"/>
      <c r="F80" s="10"/>
      <c r="G80" s="10">
        <v>244</v>
      </c>
      <c r="H80" s="10">
        <v>310</v>
      </c>
      <c r="I80" s="10">
        <v>66000</v>
      </c>
      <c r="J80" s="10">
        <v>66000</v>
      </c>
      <c r="K80" s="27"/>
      <c r="L80" s="29">
        <f t="shared" si="11"/>
        <v>0</v>
      </c>
    </row>
    <row r="81" spans="1:13" ht="15.75" hidden="1" x14ac:dyDescent="0.2">
      <c r="A81" s="5"/>
      <c r="B81" s="10"/>
      <c r="C81" s="10"/>
      <c r="D81" s="10"/>
      <c r="E81" s="10"/>
      <c r="F81" s="10"/>
      <c r="G81" s="10">
        <v>244</v>
      </c>
      <c r="H81" s="10">
        <v>340</v>
      </c>
      <c r="I81" s="10">
        <v>182500</v>
      </c>
      <c r="J81" s="10">
        <v>182500</v>
      </c>
      <c r="K81" s="27"/>
      <c r="L81" s="29">
        <f t="shared" si="11"/>
        <v>0</v>
      </c>
    </row>
    <row r="82" spans="1:13" ht="15.75" x14ac:dyDescent="0.25">
      <c r="A82" s="13" t="s">
        <v>23</v>
      </c>
      <c r="B82" s="12">
        <v>25</v>
      </c>
      <c r="C82" s="12">
        <v>0</v>
      </c>
      <c r="D82" s="12">
        <v>22</v>
      </c>
      <c r="E82" s="12"/>
      <c r="F82" s="14"/>
      <c r="G82" s="12"/>
      <c r="H82" s="12"/>
      <c r="I82" s="12">
        <f t="shared" ref="I82:J85" si="12">I83</f>
        <v>539838</v>
      </c>
      <c r="J82" s="12">
        <f t="shared" si="12"/>
        <v>539838</v>
      </c>
      <c r="K82" s="21">
        <f>K83</f>
        <v>246184.15</v>
      </c>
      <c r="L82" s="29">
        <f t="shared" si="11"/>
        <v>45.603338408930085</v>
      </c>
      <c r="M82" s="31">
        <f>I82</f>
        <v>539838</v>
      </c>
    </row>
    <row r="83" spans="1:13" ht="15.75" x14ac:dyDescent="0.2">
      <c r="A83" s="1" t="s">
        <v>19</v>
      </c>
      <c r="B83" s="8">
        <v>25</v>
      </c>
      <c r="C83" s="8">
        <v>0</v>
      </c>
      <c r="D83" s="8">
        <v>22</v>
      </c>
      <c r="E83" s="8">
        <v>925</v>
      </c>
      <c r="F83" s="7"/>
      <c r="G83" s="8"/>
      <c r="H83" s="8"/>
      <c r="I83" s="8">
        <f t="shared" si="12"/>
        <v>539838</v>
      </c>
      <c r="J83" s="8">
        <f t="shared" si="12"/>
        <v>539838</v>
      </c>
      <c r="K83" s="26">
        <f>K84</f>
        <v>246184.15</v>
      </c>
      <c r="L83" s="29">
        <f t="shared" si="11"/>
        <v>45.603338408930085</v>
      </c>
    </row>
    <row r="84" spans="1:13" ht="15.75" x14ac:dyDescent="0.25">
      <c r="A84" s="6" t="s">
        <v>23</v>
      </c>
      <c r="B84" s="8">
        <v>25</v>
      </c>
      <c r="C84" s="8">
        <v>0</v>
      </c>
      <c r="D84" s="8">
        <v>22</v>
      </c>
      <c r="E84" s="8">
        <v>925</v>
      </c>
      <c r="F84" s="7">
        <v>81730</v>
      </c>
      <c r="G84" s="8"/>
      <c r="H84" s="8"/>
      <c r="I84" s="8">
        <f t="shared" si="12"/>
        <v>539838</v>
      </c>
      <c r="J84" s="8">
        <f t="shared" si="12"/>
        <v>539838</v>
      </c>
      <c r="K84" s="26">
        <f>K85</f>
        <v>246184.15</v>
      </c>
      <c r="L84" s="29">
        <f t="shared" si="11"/>
        <v>45.603338408930085</v>
      </c>
    </row>
    <row r="85" spans="1:13" ht="47.25" x14ac:dyDescent="0.2">
      <c r="A85" s="3" t="s">
        <v>13</v>
      </c>
      <c r="B85" s="8">
        <v>25</v>
      </c>
      <c r="C85" s="8">
        <v>0</v>
      </c>
      <c r="D85" s="8">
        <v>22</v>
      </c>
      <c r="E85" s="8">
        <v>925</v>
      </c>
      <c r="F85" s="7">
        <v>81730</v>
      </c>
      <c r="G85" s="8">
        <v>200</v>
      </c>
      <c r="H85" s="8"/>
      <c r="I85" s="8">
        <f t="shared" si="12"/>
        <v>539838</v>
      </c>
      <c r="J85" s="8">
        <f t="shared" si="12"/>
        <v>539838</v>
      </c>
      <c r="K85" s="26">
        <f>K86</f>
        <v>246184.15</v>
      </c>
      <c r="L85" s="29">
        <f t="shared" si="11"/>
        <v>45.603338408930085</v>
      </c>
    </row>
    <row r="86" spans="1:13" ht="47.25" x14ac:dyDescent="0.2">
      <c r="A86" s="3" t="s">
        <v>10</v>
      </c>
      <c r="B86" s="8">
        <v>25</v>
      </c>
      <c r="C86" s="8">
        <v>0</v>
      </c>
      <c r="D86" s="8">
        <v>22</v>
      </c>
      <c r="E86" s="8">
        <v>925</v>
      </c>
      <c r="F86" s="7">
        <v>81730</v>
      </c>
      <c r="G86" s="8">
        <v>240</v>
      </c>
      <c r="H86" s="8"/>
      <c r="I86" s="8">
        <v>539838</v>
      </c>
      <c r="J86" s="8">
        <v>539838</v>
      </c>
      <c r="K86" s="26">
        <v>246184.15</v>
      </c>
      <c r="L86" s="29">
        <f t="shared" si="11"/>
        <v>45.603338408930085</v>
      </c>
    </row>
    <row r="87" spans="1:13" ht="15.75" hidden="1" x14ac:dyDescent="0.2">
      <c r="A87" s="4"/>
      <c r="B87" s="10"/>
      <c r="C87" s="10"/>
      <c r="D87" s="10"/>
      <c r="E87" s="10"/>
      <c r="F87" s="10"/>
      <c r="G87" s="10">
        <v>244</v>
      </c>
      <c r="H87" s="10"/>
      <c r="I87" s="10">
        <f>I88+I89+I90</f>
        <v>299400</v>
      </c>
      <c r="J87" s="10">
        <f>J88+J89+J90</f>
        <v>299400</v>
      </c>
      <c r="K87" s="27"/>
      <c r="L87" s="29">
        <f t="shared" si="11"/>
        <v>0</v>
      </c>
    </row>
    <row r="88" spans="1:13" ht="15.75" hidden="1" x14ac:dyDescent="0.2">
      <c r="A88" s="4"/>
      <c r="B88" s="10"/>
      <c r="C88" s="10"/>
      <c r="D88" s="10"/>
      <c r="E88" s="10"/>
      <c r="F88" s="10"/>
      <c r="G88" s="10">
        <v>244</v>
      </c>
      <c r="H88" s="10">
        <v>225</v>
      </c>
      <c r="I88" s="10">
        <v>120000</v>
      </c>
      <c r="J88" s="10">
        <v>120000</v>
      </c>
      <c r="K88" s="27"/>
      <c r="L88" s="29">
        <f t="shared" si="11"/>
        <v>0</v>
      </c>
    </row>
    <row r="89" spans="1:13" ht="15.75" hidden="1" x14ac:dyDescent="0.2">
      <c r="A89" s="4"/>
      <c r="B89" s="10"/>
      <c r="C89" s="10"/>
      <c r="D89" s="10"/>
      <c r="E89" s="10"/>
      <c r="F89" s="10"/>
      <c r="G89" s="10">
        <v>244</v>
      </c>
      <c r="H89" s="10">
        <v>310</v>
      </c>
      <c r="I89" s="10">
        <v>91400</v>
      </c>
      <c r="J89" s="10">
        <v>91400</v>
      </c>
      <c r="K89" s="27"/>
      <c r="L89" s="29">
        <f t="shared" si="11"/>
        <v>0</v>
      </c>
    </row>
    <row r="90" spans="1:13" ht="15.75" hidden="1" x14ac:dyDescent="0.2">
      <c r="A90" s="5"/>
      <c r="B90" s="10"/>
      <c r="C90" s="10"/>
      <c r="D90" s="10"/>
      <c r="E90" s="10"/>
      <c r="F90" s="10"/>
      <c r="G90" s="10">
        <v>244</v>
      </c>
      <c r="H90" s="10">
        <v>340</v>
      </c>
      <c r="I90" s="10">
        <v>88000</v>
      </c>
      <c r="J90" s="10">
        <v>88000</v>
      </c>
      <c r="K90" s="27"/>
      <c r="L90" s="29">
        <f t="shared" si="11"/>
        <v>0</v>
      </c>
    </row>
    <row r="91" spans="1:13" ht="31.5" x14ac:dyDescent="0.25">
      <c r="A91" s="13" t="s">
        <v>24</v>
      </c>
      <c r="B91" s="12">
        <v>25</v>
      </c>
      <c r="C91" s="12">
        <v>0</v>
      </c>
      <c r="D91" s="12">
        <v>23</v>
      </c>
      <c r="E91" s="12"/>
      <c r="F91" s="14"/>
      <c r="G91" s="12"/>
      <c r="H91" s="12"/>
      <c r="I91" s="12">
        <f t="shared" ref="I91:J94" si="13">I92</f>
        <v>15000</v>
      </c>
      <c r="J91" s="12">
        <f t="shared" si="13"/>
        <v>15000</v>
      </c>
      <c r="K91" s="21"/>
      <c r="L91" s="29">
        <f t="shared" si="11"/>
        <v>0</v>
      </c>
    </row>
    <row r="92" spans="1:13" ht="15.75" x14ac:dyDescent="0.2">
      <c r="A92" s="1" t="s">
        <v>19</v>
      </c>
      <c r="B92" s="8">
        <v>25</v>
      </c>
      <c r="C92" s="8">
        <v>0</v>
      </c>
      <c r="D92" s="8">
        <v>23</v>
      </c>
      <c r="E92" s="8">
        <v>925</v>
      </c>
      <c r="F92" s="7"/>
      <c r="G92" s="8"/>
      <c r="H92" s="8"/>
      <c r="I92" s="8">
        <f t="shared" si="13"/>
        <v>15000</v>
      </c>
      <c r="J92" s="8">
        <f t="shared" si="13"/>
        <v>15000</v>
      </c>
      <c r="K92" s="26"/>
      <c r="L92" s="29">
        <f t="shared" si="11"/>
        <v>0</v>
      </c>
    </row>
    <row r="93" spans="1:13" ht="31.5" x14ac:dyDescent="0.25">
      <c r="A93" s="6" t="s">
        <v>24</v>
      </c>
      <c r="B93" s="8">
        <v>25</v>
      </c>
      <c r="C93" s="8">
        <v>0</v>
      </c>
      <c r="D93" s="8">
        <v>23</v>
      </c>
      <c r="E93" s="8">
        <v>925</v>
      </c>
      <c r="F93" s="7">
        <v>82300</v>
      </c>
      <c r="G93" s="8"/>
      <c r="H93" s="8"/>
      <c r="I93" s="8">
        <f t="shared" si="13"/>
        <v>15000</v>
      </c>
      <c r="J93" s="8">
        <f t="shared" si="13"/>
        <v>15000</v>
      </c>
      <c r="K93" s="26"/>
      <c r="L93" s="29">
        <f t="shared" si="11"/>
        <v>0</v>
      </c>
    </row>
    <row r="94" spans="1:13" ht="47.25" x14ac:dyDescent="0.2">
      <c r="A94" s="3" t="s">
        <v>13</v>
      </c>
      <c r="B94" s="8">
        <v>25</v>
      </c>
      <c r="C94" s="8">
        <v>0</v>
      </c>
      <c r="D94" s="8">
        <v>23</v>
      </c>
      <c r="E94" s="8">
        <v>925</v>
      </c>
      <c r="F94" s="7">
        <v>82300</v>
      </c>
      <c r="G94" s="8">
        <v>200</v>
      </c>
      <c r="H94" s="8"/>
      <c r="I94" s="8">
        <f t="shared" si="13"/>
        <v>15000</v>
      </c>
      <c r="J94" s="8">
        <f t="shared" si="13"/>
        <v>15000</v>
      </c>
      <c r="K94" s="26"/>
      <c r="L94" s="29">
        <f t="shared" si="11"/>
        <v>0</v>
      </c>
    </row>
    <row r="95" spans="1:13" ht="47.25" x14ac:dyDescent="0.2">
      <c r="A95" s="3" t="s">
        <v>10</v>
      </c>
      <c r="B95" s="8">
        <v>25</v>
      </c>
      <c r="C95" s="8">
        <v>0</v>
      </c>
      <c r="D95" s="8">
        <v>23</v>
      </c>
      <c r="E95" s="8">
        <v>925</v>
      </c>
      <c r="F95" s="7">
        <v>82300</v>
      </c>
      <c r="G95" s="8">
        <v>240</v>
      </c>
      <c r="H95" s="8"/>
      <c r="I95" s="8">
        <v>15000</v>
      </c>
      <c r="J95" s="8">
        <v>15000</v>
      </c>
      <c r="K95" s="26"/>
      <c r="L95" s="29">
        <f t="shared" si="11"/>
        <v>0</v>
      </c>
    </row>
    <row r="96" spans="1:13" ht="15.75" hidden="1" x14ac:dyDescent="0.2">
      <c r="A96" s="4"/>
      <c r="B96" s="10"/>
      <c r="C96" s="10"/>
      <c r="D96" s="10"/>
      <c r="E96" s="10"/>
      <c r="F96" s="10"/>
      <c r="G96" s="10">
        <v>244</v>
      </c>
      <c r="H96" s="10"/>
      <c r="I96" s="10">
        <f>I97</f>
        <v>5000</v>
      </c>
      <c r="J96" s="10">
        <f>J97</f>
        <v>5000</v>
      </c>
      <c r="K96" s="27"/>
      <c r="L96" s="29">
        <f t="shared" si="11"/>
        <v>0</v>
      </c>
    </row>
    <row r="97" spans="1:12" ht="15.75" hidden="1" x14ac:dyDescent="0.2">
      <c r="A97" s="5"/>
      <c r="B97" s="10"/>
      <c r="C97" s="10"/>
      <c r="D97" s="10"/>
      <c r="E97" s="10"/>
      <c r="F97" s="10"/>
      <c r="G97" s="10">
        <v>244</v>
      </c>
      <c r="H97" s="10">
        <v>290</v>
      </c>
      <c r="I97" s="10">
        <v>5000</v>
      </c>
      <c r="J97" s="10">
        <v>5000</v>
      </c>
      <c r="K97" s="27"/>
      <c r="L97" s="29">
        <f t="shared" si="11"/>
        <v>0</v>
      </c>
    </row>
    <row r="98" spans="1:12" ht="31.5" x14ac:dyDescent="0.25">
      <c r="A98" s="13" t="s">
        <v>25</v>
      </c>
      <c r="B98" s="12">
        <v>25</v>
      </c>
      <c r="C98" s="12">
        <v>0</v>
      </c>
      <c r="D98" s="12">
        <v>24</v>
      </c>
      <c r="E98" s="12"/>
      <c r="F98" s="14"/>
      <c r="G98" s="12"/>
      <c r="H98" s="12"/>
      <c r="I98" s="12">
        <f t="shared" ref="I98:J101" si="14">I99</f>
        <v>15000</v>
      </c>
      <c r="J98" s="12">
        <f t="shared" si="14"/>
        <v>15000</v>
      </c>
      <c r="K98" s="21"/>
      <c r="L98" s="29">
        <f t="shared" si="11"/>
        <v>0</v>
      </c>
    </row>
    <row r="99" spans="1:12" ht="15.75" x14ac:dyDescent="0.2">
      <c r="A99" s="1" t="s">
        <v>19</v>
      </c>
      <c r="B99" s="8">
        <v>25</v>
      </c>
      <c r="C99" s="8">
        <v>0</v>
      </c>
      <c r="D99" s="8">
        <v>24</v>
      </c>
      <c r="E99" s="8">
        <v>925</v>
      </c>
      <c r="F99" s="7"/>
      <c r="G99" s="8"/>
      <c r="H99" s="8"/>
      <c r="I99" s="8">
        <f t="shared" si="14"/>
        <v>15000</v>
      </c>
      <c r="J99" s="8">
        <f t="shared" si="14"/>
        <v>15000</v>
      </c>
      <c r="K99" s="26"/>
      <c r="L99" s="29">
        <f t="shared" si="11"/>
        <v>0</v>
      </c>
    </row>
    <row r="100" spans="1:12" ht="31.5" x14ac:dyDescent="0.25">
      <c r="A100" s="6" t="s">
        <v>25</v>
      </c>
      <c r="B100" s="8">
        <v>25</v>
      </c>
      <c r="C100" s="8">
        <v>0</v>
      </c>
      <c r="D100" s="8">
        <v>24</v>
      </c>
      <c r="E100" s="8">
        <v>925</v>
      </c>
      <c r="F100" s="7">
        <v>82360</v>
      </c>
      <c r="G100" s="8"/>
      <c r="H100" s="8"/>
      <c r="I100" s="8">
        <f t="shared" si="14"/>
        <v>15000</v>
      </c>
      <c r="J100" s="8">
        <f t="shared" si="14"/>
        <v>15000</v>
      </c>
      <c r="K100" s="26"/>
      <c r="L100" s="29">
        <f t="shared" si="11"/>
        <v>0</v>
      </c>
    </row>
    <row r="101" spans="1:12" ht="47.25" x14ac:dyDescent="0.2">
      <c r="A101" s="3" t="s">
        <v>13</v>
      </c>
      <c r="B101" s="8">
        <v>25</v>
      </c>
      <c r="C101" s="8">
        <v>0</v>
      </c>
      <c r="D101" s="8">
        <v>24</v>
      </c>
      <c r="E101" s="8">
        <v>925</v>
      </c>
      <c r="F101" s="7">
        <v>82360</v>
      </c>
      <c r="G101" s="8">
        <v>200</v>
      </c>
      <c r="H101" s="8"/>
      <c r="I101" s="8">
        <f t="shared" si="14"/>
        <v>15000</v>
      </c>
      <c r="J101" s="8">
        <f t="shared" si="14"/>
        <v>15000</v>
      </c>
      <c r="K101" s="26"/>
      <c r="L101" s="29">
        <f t="shared" si="11"/>
        <v>0</v>
      </c>
    </row>
    <row r="102" spans="1:12" ht="47.25" x14ac:dyDescent="0.2">
      <c r="A102" s="3" t="s">
        <v>10</v>
      </c>
      <c r="B102" s="8">
        <v>25</v>
      </c>
      <c r="C102" s="8">
        <v>0</v>
      </c>
      <c r="D102" s="8">
        <v>24</v>
      </c>
      <c r="E102" s="8">
        <v>925</v>
      </c>
      <c r="F102" s="7">
        <v>82360</v>
      </c>
      <c r="G102" s="8">
        <v>240</v>
      </c>
      <c r="H102" s="8"/>
      <c r="I102" s="8">
        <v>15000</v>
      </c>
      <c r="J102" s="8">
        <v>15000</v>
      </c>
      <c r="K102" s="26"/>
      <c r="L102" s="29">
        <f t="shared" si="11"/>
        <v>0</v>
      </c>
    </row>
    <row r="103" spans="1:12" ht="111.75" customHeight="1" x14ac:dyDescent="0.25">
      <c r="A103" s="13" t="s">
        <v>26</v>
      </c>
      <c r="B103" s="12">
        <v>25</v>
      </c>
      <c r="C103" s="12">
        <v>0</v>
      </c>
      <c r="D103" s="12">
        <v>25</v>
      </c>
      <c r="E103" s="12"/>
      <c r="F103" s="14"/>
      <c r="G103" s="12"/>
      <c r="H103" s="12"/>
      <c r="I103" s="21">
        <f>I104</f>
        <v>3521950</v>
      </c>
      <c r="J103" s="21">
        <f>J104</f>
        <v>3521950</v>
      </c>
      <c r="K103" s="21">
        <f>K104</f>
        <v>1485727.59</v>
      </c>
      <c r="L103" s="29">
        <f t="shared" si="11"/>
        <v>42.184800749584753</v>
      </c>
    </row>
    <row r="104" spans="1:12" ht="15.75" x14ac:dyDescent="0.2">
      <c r="A104" s="1" t="s">
        <v>19</v>
      </c>
      <c r="B104" s="8">
        <v>25</v>
      </c>
      <c r="C104" s="8">
        <v>0</v>
      </c>
      <c r="D104" s="8">
        <v>25</v>
      </c>
      <c r="E104" s="8">
        <v>925</v>
      </c>
      <c r="F104" s="7"/>
      <c r="G104" s="8"/>
      <c r="H104" s="8"/>
      <c r="I104" s="8">
        <f t="shared" ref="I104:J106" si="15">I105</f>
        <v>3521950</v>
      </c>
      <c r="J104" s="8">
        <f t="shared" si="15"/>
        <v>3521950</v>
      </c>
      <c r="K104" s="26">
        <f>K105</f>
        <v>1485727.59</v>
      </c>
      <c r="L104" s="29">
        <f t="shared" si="11"/>
        <v>42.184800749584753</v>
      </c>
    </row>
    <row r="105" spans="1:12" ht="110.25" x14ac:dyDescent="0.25">
      <c r="A105" s="6" t="s">
        <v>26</v>
      </c>
      <c r="B105" s="8">
        <v>25</v>
      </c>
      <c r="C105" s="8">
        <v>0</v>
      </c>
      <c r="D105" s="8">
        <v>25</v>
      </c>
      <c r="E105" s="8">
        <v>925</v>
      </c>
      <c r="F105" s="7">
        <v>84260</v>
      </c>
      <c r="G105" s="8"/>
      <c r="H105" s="8"/>
      <c r="I105" s="8">
        <f t="shared" si="15"/>
        <v>3521950</v>
      </c>
      <c r="J105" s="8">
        <f t="shared" si="15"/>
        <v>3521950</v>
      </c>
      <c r="K105" s="26">
        <f>K106</f>
        <v>1485727.59</v>
      </c>
      <c r="L105" s="29">
        <f t="shared" si="11"/>
        <v>42.184800749584753</v>
      </c>
    </row>
    <row r="106" spans="1:12" ht="15.75" x14ac:dyDescent="0.2">
      <c r="A106" s="3" t="s">
        <v>8</v>
      </c>
      <c r="B106" s="8">
        <v>25</v>
      </c>
      <c r="C106" s="8">
        <v>0</v>
      </c>
      <c r="D106" s="8">
        <v>25</v>
      </c>
      <c r="E106" s="8">
        <v>925</v>
      </c>
      <c r="F106" s="7">
        <v>84260</v>
      </c>
      <c r="G106" s="8">
        <v>500</v>
      </c>
      <c r="H106" s="8"/>
      <c r="I106" s="8">
        <f t="shared" si="15"/>
        <v>3521950</v>
      </c>
      <c r="J106" s="8">
        <f t="shared" si="15"/>
        <v>3521950</v>
      </c>
      <c r="K106" s="26">
        <f>K107</f>
        <v>1485727.59</v>
      </c>
      <c r="L106" s="29">
        <f t="shared" si="11"/>
        <v>42.184800749584753</v>
      </c>
    </row>
    <row r="107" spans="1:12" ht="15.75" x14ac:dyDescent="0.2">
      <c r="A107" s="3" t="s">
        <v>27</v>
      </c>
      <c r="B107" s="8">
        <v>25</v>
      </c>
      <c r="C107" s="8">
        <v>0</v>
      </c>
      <c r="D107" s="8">
        <v>25</v>
      </c>
      <c r="E107" s="8">
        <v>925</v>
      </c>
      <c r="F107" s="7">
        <v>84260</v>
      </c>
      <c r="G107" s="8">
        <v>540</v>
      </c>
      <c r="H107" s="8"/>
      <c r="I107" s="8">
        <v>3521950</v>
      </c>
      <c r="J107" s="8">
        <v>3521950</v>
      </c>
      <c r="K107" s="26">
        <v>1485727.59</v>
      </c>
      <c r="L107" s="29">
        <f t="shared" si="11"/>
        <v>42.184800749584753</v>
      </c>
    </row>
    <row r="108" spans="1:12" ht="31.5" x14ac:dyDescent="0.2">
      <c r="A108" s="43" t="s">
        <v>30</v>
      </c>
      <c r="B108" s="17">
        <v>25</v>
      </c>
      <c r="C108" s="17">
        <v>0</v>
      </c>
      <c r="D108" s="17">
        <v>27</v>
      </c>
      <c r="E108" s="17"/>
      <c r="F108" s="17"/>
      <c r="G108" s="17"/>
      <c r="H108" s="17"/>
      <c r="I108" s="17">
        <f t="shared" ref="I108:J111" si="16">I109</f>
        <v>1000000</v>
      </c>
      <c r="J108" s="17">
        <f t="shared" si="16"/>
        <v>1000000</v>
      </c>
      <c r="K108" s="29"/>
      <c r="L108" s="29">
        <f t="shared" si="11"/>
        <v>0</v>
      </c>
    </row>
    <row r="109" spans="1:12" ht="15.75" x14ac:dyDescent="0.2">
      <c r="A109" s="1" t="s">
        <v>19</v>
      </c>
      <c r="B109" s="15">
        <v>25</v>
      </c>
      <c r="C109" s="15">
        <v>0</v>
      </c>
      <c r="D109" s="15">
        <v>27</v>
      </c>
      <c r="E109" s="15">
        <v>925</v>
      </c>
      <c r="F109" s="15"/>
      <c r="G109" s="15"/>
      <c r="H109" s="15"/>
      <c r="I109" s="15">
        <f t="shared" si="16"/>
        <v>1000000</v>
      </c>
      <c r="J109" s="15">
        <f t="shared" si="16"/>
        <v>1000000</v>
      </c>
      <c r="K109" s="28"/>
      <c r="L109" s="29">
        <f t="shared" si="11"/>
        <v>0</v>
      </c>
    </row>
    <row r="110" spans="1:12" ht="31.5" x14ac:dyDescent="0.2">
      <c r="A110" s="44" t="s">
        <v>34</v>
      </c>
      <c r="B110" s="15">
        <v>25</v>
      </c>
      <c r="C110" s="15">
        <v>0</v>
      </c>
      <c r="D110" s="15">
        <v>27</v>
      </c>
      <c r="E110" s="15">
        <v>925</v>
      </c>
      <c r="F110" s="15" t="s">
        <v>31</v>
      </c>
      <c r="G110" s="15"/>
      <c r="H110" s="15"/>
      <c r="I110" s="15">
        <f t="shared" si="16"/>
        <v>1000000</v>
      </c>
      <c r="J110" s="15">
        <f t="shared" si="16"/>
        <v>1000000</v>
      </c>
      <c r="K110" s="28"/>
      <c r="L110" s="29">
        <f t="shared" si="11"/>
        <v>0</v>
      </c>
    </row>
    <row r="111" spans="1:12" ht="47.25" x14ac:dyDescent="0.2">
      <c r="A111" s="3" t="s">
        <v>13</v>
      </c>
      <c r="B111" s="15">
        <v>25</v>
      </c>
      <c r="C111" s="15">
        <v>0</v>
      </c>
      <c r="D111" s="15">
        <v>27</v>
      </c>
      <c r="E111" s="15">
        <v>925</v>
      </c>
      <c r="F111" s="15" t="s">
        <v>31</v>
      </c>
      <c r="G111" s="15">
        <v>200</v>
      </c>
      <c r="H111" s="15"/>
      <c r="I111" s="15">
        <f t="shared" si="16"/>
        <v>1000000</v>
      </c>
      <c r="J111" s="15">
        <f t="shared" si="16"/>
        <v>1000000</v>
      </c>
      <c r="K111" s="28"/>
      <c r="L111" s="29">
        <f t="shared" si="11"/>
        <v>0</v>
      </c>
    </row>
    <row r="112" spans="1:12" ht="47.25" x14ac:dyDescent="0.2">
      <c r="A112" s="3" t="s">
        <v>10</v>
      </c>
      <c r="B112" s="15">
        <v>25</v>
      </c>
      <c r="C112" s="15">
        <v>0</v>
      </c>
      <c r="D112" s="15">
        <v>27</v>
      </c>
      <c r="E112" s="15">
        <v>925</v>
      </c>
      <c r="F112" s="15" t="s">
        <v>31</v>
      </c>
      <c r="G112" s="15">
        <v>240</v>
      </c>
      <c r="H112" s="15"/>
      <c r="I112" s="15">
        <v>1000000</v>
      </c>
      <c r="J112" s="15">
        <v>1000000</v>
      </c>
      <c r="K112" s="28"/>
      <c r="L112" s="29">
        <f t="shared" si="11"/>
        <v>0</v>
      </c>
    </row>
    <row r="113" spans="1:12" ht="15.75" hidden="1" x14ac:dyDescent="0.2">
      <c r="A113" s="4"/>
      <c r="B113" s="10"/>
      <c r="C113" s="10"/>
      <c r="D113" s="10"/>
      <c r="E113" s="10"/>
      <c r="F113" s="10"/>
      <c r="G113" s="10">
        <v>244</v>
      </c>
      <c r="H113" s="10"/>
      <c r="I113" s="10">
        <f>I114+I115</f>
        <v>5000</v>
      </c>
      <c r="J113" s="10">
        <f>J114+J115</f>
        <v>5000</v>
      </c>
      <c r="K113" s="27"/>
      <c r="L113" s="22">
        <f t="shared" si="11"/>
        <v>0</v>
      </c>
    </row>
    <row r="114" spans="1:12" ht="15.75" hidden="1" x14ac:dyDescent="0.2">
      <c r="A114" s="5"/>
      <c r="B114" s="10"/>
      <c r="C114" s="10"/>
      <c r="D114" s="10"/>
      <c r="E114" s="10"/>
      <c r="F114" s="10"/>
      <c r="G114" s="10">
        <v>244</v>
      </c>
      <c r="H114" s="10">
        <v>290</v>
      </c>
      <c r="I114" s="10">
        <v>5000</v>
      </c>
      <c r="J114" s="10">
        <v>5000</v>
      </c>
      <c r="K114" s="27"/>
      <c r="L114" s="22">
        <f t="shared" si="11"/>
        <v>0</v>
      </c>
    </row>
    <row r="115" spans="1:12" ht="15.75" hidden="1" x14ac:dyDescent="0.2">
      <c r="A115" s="5"/>
      <c r="B115" s="10"/>
      <c r="C115" s="10"/>
      <c r="D115" s="10"/>
      <c r="E115" s="10"/>
      <c r="F115" s="10"/>
      <c r="G115" s="10">
        <v>244</v>
      </c>
      <c r="H115" s="10">
        <v>340</v>
      </c>
      <c r="I115" s="10"/>
      <c r="J115" s="10"/>
      <c r="K115" s="27"/>
      <c r="L115" s="22" t="e">
        <f t="shared" si="11"/>
        <v>#DIV/0!</v>
      </c>
    </row>
    <row r="116" spans="1:12" ht="15.75" hidden="1" x14ac:dyDescent="0.2">
      <c r="A116" s="4"/>
      <c r="B116" s="10"/>
      <c r="C116" s="10"/>
      <c r="D116" s="10"/>
      <c r="E116" s="10"/>
      <c r="F116" s="10"/>
      <c r="G116" s="10">
        <v>540</v>
      </c>
      <c r="H116" s="10"/>
      <c r="I116" s="10">
        <f>I117+I118</f>
        <v>1970000</v>
      </c>
      <c r="J116" s="10">
        <f>J117+J118</f>
        <v>1970000</v>
      </c>
      <c r="K116" s="27"/>
      <c r="L116" s="22">
        <f t="shared" si="11"/>
        <v>0</v>
      </c>
    </row>
    <row r="117" spans="1:12" ht="15.75" hidden="1" x14ac:dyDescent="0.2">
      <c r="A117" s="5"/>
      <c r="B117" s="10"/>
      <c r="C117" s="10"/>
      <c r="D117" s="10"/>
      <c r="E117" s="10"/>
      <c r="F117" s="10"/>
      <c r="G117" s="10">
        <v>540</v>
      </c>
      <c r="H117" s="10">
        <v>251</v>
      </c>
      <c r="I117" s="10">
        <v>1970000</v>
      </c>
      <c r="J117" s="10">
        <v>1970000</v>
      </c>
      <c r="K117" s="27"/>
      <c r="L117" s="22">
        <f t="shared" si="11"/>
        <v>0</v>
      </c>
    </row>
    <row r="118" spans="1:12" ht="15.75" hidden="1" x14ac:dyDescent="0.2">
      <c r="A118" s="5"/>
      <c r="B118" s="10"/>
      <c r="C118" s="10"/>
      <c r="D118" s="10"/>
      <c r="E118" s="10"/>
      <c r="F118" s="10"/>
      <c r="G118" s="10"/>
      <c r="H118" s="10"/>
      <c r="I118" s="10"/>
      <c r="J118" s="10"/>
      <c r="K118" s="27"/>
      <c r="L118" s="22" t="e">
        <f t="shared" si="11"/>
        <v>#DIV/0!</v>
      </c>
    </row>
    <row r="119" spans="1:12" ht="15.75" hidden="1" x14ac:dyDescent="0.2">
      <c r="A119" s="5"/>
      <c r="B119" s="10"/>
      <c r="C119" s="10"/>
      <c r="D119" s="10"/>
      <c r="E119" s="10"/>
      <c r="F119" s="10"/>
      <c r="G119" s="10"/>
      <c r="H119" s="10">
        <v>225</v>
      </c>
      <c r="I119" s="10">
        <v>61011</v>
      </c>
      <c r="J119" s="10">
        <v>61011</v>
      </c>
      <c r="K119" s="27"/>
      <c r="L119" s="22">
        <f t="shared" si="11"/>
        <v>0</v>
      </c>
    </row>
    <row r="120" spans="1:12" ht="64.5" customHeight="1" x14ac:dyDescent="0.2">
      <c r="A120" s="24" t="s">
        <v>49</v>
      </c>
      <c r="B120" s="25">
        <v>26</v>
      </c>
      <c r="C120" s="25"/>
      <c r="D120" s="25"/>
      <c r="E120" s="25"/>
      <c r="F120" s="25"/>
      <c r="G120" s="25"/>
      <c r="H120" s="25"/>
      <c r="I120" s="45">
        <f>I121+I126</f>
        <v>1441414.5</v>
      </c>
      <c r="J120" s="45">
        <f>J121+J126</f>
        <v>1441414.5</v>
      </c>
      <c r="K120" s="45">
        <f>K121+K126</f>
        <v>0</v>
      </c>
      <c r="L120" s="45">
        <f>L121+L126</f>
        <v>0</v>
      </c>
    </row>
    <row r="121" spans="1:12" ht="39.75" customHeight="1" x14ac:dyDescent="0.2">
      <c r="A121" s="46" t="s">
        <v>32</v>
      </c>
      <c r="B121" s="17">
        <v>26</v>
      </c>
      <c r="C121" s="17">
        <v>0</v>
      </c>
      <c r="D121" s="17" t="s">
        <v>33</v>
      </c>
      <c r="E121" s="17"/>
      <c r="F121" s="17"/>
      <c r="G121" s="17"/>
      <c r="H121" s="17"/>
      <c r="I121" s="17">
        <f t="shared" ref="I121:J124" si="17">I122</f>
        <v>1439828.35</v>
      </c>
      <c r="J121" s="17">
        <f t="shared" si="17"/>
        <v>1439828.35</v>
      </c>
      <c r="K121" s="29"/>
      <c r="L121" s="29">
        <f t="shared" si="11"/>
        <v>0</v>
      </c>
    </row>
    <row r="122" spans="1:12" ht="22.5" customHeight="1" x14ac:dyDescent="0.2">
      <c r="A122" s="1" t="s">
        <v>19</v>
      </c>
      <c r="B122" s="15">
        <v>26</v>
      </c>
      <c r="C122" s="15">
        <v>0</v>
      </c>
      <c r="D122" s="15" t="s">
        <v>33</v>
      </c>
      <c r="E122" s="15">
        <v>925</v>
      </c>
      <c r="F122" s="15"/>
      <c r="G122" s="15"/>
      <c r="H122" s="15"/>
      <c r="I122" s="15">
        <f t="shared" si="17"/>
        <v>1439828.35</v>
      </c>
      <c r="J122" s="15">
        <f t="shared" si="17"/>
        <v>1439828.35</v>
      </c>
      <c r="K122" s="28"/>
      <c r="L122" s="29">
        <f t="shared" si="11"/>
        <v>0</v>
      </c>
    </row>
    <row r="123" spans="1:12" ht="31.5" x14ac:dyDescent="0.2">
      <c r="A123" s="44" t="s">
        <v>35</v>
      </c>
      <c r="B123" s="15">
        <v>26</v>
      </c>
      <c r="C123" s="15">
        <v>0</v>
      </c>
      <c r="D123" s="15" t="s">
        <v>33</v>
      </c>
      <c r="E123" s="15">
        <v>925</v>
      </c>
      <c r="F123" s="15">
        <v>55550</v>
      </c>
      <c r="G123" s="15"/>
      <c r="H123" s="15"/>
      <c r="I123" s="15">
        <f t="shared" si="17"/>
        <v>1439828.35</v>
      </c>
      <c r="J123" s="15">
        <f t="shared" si="17"/>
        <v>1439828.35</v>
      </c>
      <c r="K123" s="28"/>
      <c r="L123" s="29">
        <f t="shared" si="11"/>
        <v>0</v>
      </c>
    </row>
    <row r="124" spans="1:12" ht="47.25" x14ac:dyDescent="0.2">
      <c r="A124" s="3" t="s">
        <v>13</v>
      </c>
      <c r="B124" s="15">
        <v>26</v>
      </c>
      <c r="C124" s="15">
        <v>0</v>
      </c>
      <c r="D124" s="15" t="s">
        <v>33</v>
      </c>
      <c r="E124" s="15">
        <v>925</v>
      </c>
      <c r="F124" s="15">
        <v>55550</v>
      </c>
      <c r="G124" s="15">
        <v>200</v>
      </c>
      <c r="H124" s="15"/>
      <c r="I124" s="15">
        <f t="shared" si="17"/>
        <v>1439828.35</v>
      </c>
      <c r="J124" s="15">
        <f t="shared" si="17"/>
        <v>1439828.35</v>
      </c>
      <c r="K124" s="28"/>
      <c r="L124" s="29">
        <f t="shared" si="11"/>
        <v>0</v>
      </c>
    </row>
    <row r="125" spans="1:12" ht="47.25" x14ac:dyDescent="0.2">
      <c r="A125" s="3" t="s">
        <v>10</v>
      </c>
      <c r="B125" s="15">
        <v>26</v>
      </c>
      <c r="C125" s="15">
        <v>0</v>
      </c>
      <c r="D125" s="15" t="s">
        <v>33</v>
      </c>
      <c r="E125" s="15">
        <v>925</v>
      </c>
      <c r="F125" s="15">
        <v>55550</v>
      </c>
      <c r="G125" s="15">
        <v>240</v>
      </c>
      <c r="H125" s="15"/>
      <c r="I125" s="15">
        <v>1439828.35</v>
      </c>
      <c r="J125" s="15">
        <v>1439828.35</v>
      </c>
      <c r="K125" s="28"/>
      <c r="L125" s="29">
        <f t="shared" si="11"/>
        <v>0</v>
      </c>
    </row>
    <row r="126" spans="1:12" ht="21.75" customHeight="1" x14ac:dyDescent="0.25">
      <c r="A126" s="6" t="s">
        <v>23</v>
      </c>
      <c r="B126" s="15">
        <v>26</v>
      </c>
      <c r="C126" s="15">
        <v>0</v>
      </c>
      <c r="D126" s="15">
        <v>22</v>
      </c>
      <c r="E126" s="15"/>
      <c r="F126" s="15"/>
      <c r="G126" s="15"/>
      <c r="H126" s="15"/>
      <c r="I126" s="15">
        <f t="shared" ref="I126:J128" si="18">I127</f>
        <v>1586.15</v>
      </c>
      <c r="J126" s="15">
        <f t="shared" si="18"/>
        <v>1586.15</v>
      </c>
      <c r="K126" s="28"/>
      <c r="L126" s="29">
        <f t="shared" si="11"/>
        <v>0</v>
      </c>
    </row>
    <row r="127" spans="1:12" ht="21.75" customHeight="1" x14ac:dyDescent="0.2">
      <c r="A127" s="1" t="s">
        <v>19</v>
      </c>
      <c r="B127" s="15">
        <v>26</v>
      </c>
      <c r="C127" s="15">
        <v>0</v>
      </c>
      <c r="D127" s="15">
        <v>22</v>
      </c>
      <c r="E127" s="15">
        <v>925</v>
      </c>
      <c r="F127" s="15"/>
      <c r="G127" s="15"/>
      <c r="H127" s="15"/>
      <c r="I127" s="15">
        <f t="shared" si="18"/>
        <v>1586.15</v>
      </c>
      <c r="J127" s="15">
        <f t="shared" si="18"/>
        <v>1586.15</v>
      </c>
      <c r="K127" s="28"/>
      <c r="L127" s="29">
        <f t="shared" si="11"/>
        <v>0</v>
      </c>
    </row>
    <row r="128" spans="1:12" ht="47.25" x14ac:dyDescent="0.2">
      <c r="A128" s="3" t="s">
        <v>13</v>
      </c>
      <c r="B128" s="15">
        <v>26</v>
      </c>
      <c r="C128" s="15">
        <v>0</v>
      </c>
      <c r="D128" s="15">
        <v>22</v>
      </c>
      <c r="E128" s="15">
        <v>925</v>
      </c>
      <c r="F128" s="15">
        <v>81730</v>
      </c>
      <c r="G128" s="15">
        <v>200</v>
      </c>
      <c r="H128" s="15"/>
      <c r="I128" s="15">
        <f t="shared" si="18"/>
        <v>1586.15</v>
      </c>
      <c r="J128" s="15">
        <f t="shared" si="18"/>
        <v>1586.15</v>
      </c>
      <c r="K128" s="15"/>
      <c r="L128" s="29">
        <f t="shared" si="11"/>
        <v>0</v>
      </c>
    </row>
    <row r="129" spans="1:13" ht="47.25" x14ac:dyDescent="0.2">
      <c r="A129" s="3" t="s">
        <v>10</v>
      </c>
      <c r="B129" s="15">
        <v>26</v>
      </c>
      <c r="C129" s="15">
        <v>0</v>
      </c>
      <c r="D129" s="15">
        <v>22</v>
      </c>
      <c r="E129" s="15">
        <v>925</v>
      </c>
      <c r="F129" s="15">
        <v>81730</v>
      </c>
      <c r="G129" s="15">
        <v>240</v>
      </c>
      <c r="H129" s="15"/>
      <c r="I129" s="15">
        <v>1586.15</v>
      </c>
      <c r="J129" s="15">
        <v>1586.15</v>
      </c>
      <c r="K129" s="28"/>
      <c r="L129" s="29">
        <f t="shared" si="11"/>
        <v>0</v>
      </c>
    </row>
    <row r="130" spans="1:13" ht="23.25" customHeight="1" x14ac:dyDescent="0.2">
      <c r="A130" s="12" t="s">
        <v>28</v>
      </c>
      <c r="B130" s="12"/>
      <c r="C130" s="12"/>
      <c r="D130" s="12"/>
      <c r="E130" s="12"/>
      <c r="F130" s="12"/>
      <c r="G130" s="12"/>
      <c r="H130" s="47"/>
      <c r="I130" s="21">
        <f>I10+I120</f>
        <v>27869612.850000001</v>
      </c>
      <c r="J130" s="21">
        <f>J10+J120</f>
        <v>27869612.850000001</v>
      </c>
      <c r="K130" s="21">
        <f>K10+K120</f>
        <v>9866612.5899999999</v>
      </c>
      <c r="L130" s="29">
        <f t="shared" si="11"/>
        <v>35.402761578010221</v>
      </c>
      <c r="M130" s="31" t="e">
        <f>SUM(M18:M118)</f>
        <v>#REF!</v>
      </c>
    </row>
    <row r="135" spans="1:13" x14ac:dyDescent="0.2">
      <c r="M135" s="31" t="e">
        <f>M133-M130</f>
        <v>#REF!</v>
      </c>
    </row>
    <row r="136" spans="1:13" hidden="1" x14ac:dyDescent="0.2"/>
    <row r="148" spans="7:7" x14ac:dyDescent="0.2">
      <c r="G148" s="31" t="s">
        <v>39</v>
      </c>
    </row>
  </sheetData>
  <mergeCells count="6">
    <mergeCell ref="I7:L7"/>
    <mergeCell ref="F2:L2"/>
    <mergeCell ref="D3:L3"/>
    <mergeCell ref="D4:L4"/>
    <mergeCell ref="D5:L5"/>
    <mergeCell ref="A6:L6"/>
  </mergeCells>
  <pageMargins left="0.70866141732283472" right="0.39370078740157483" top="0.59055118110236227" bottom="0.39370078740157483" header="0" footer="0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2020-08-13T14:32:28Z</dcterms:modified>
</cp:coreProperties>
</file>