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Документ" sheetId="1" r:id="rId1"/>
  </sheets>
  <definedNames>
    <definedName name="_xlnm.Print_Titles" localSheetId="0">'Документ'!$10:$11</definedName>
  </definedNames>
  <calcPr fullCalcOnLoad="1"/>
</workbook>
</file>

<file path=xl/sharedStrings.xml><?xml version="1.0" encoding="utf-8"?>
<sst xmlns="http://schemas.openxmlformats.org/spreadsheetml/2006/main" count="181" uniqueCount="147">
  <si>
    <t>Код</t>
  </si>
  <si>
    <t>Наименование показателя</t>
  </si>
  <si>
    <t>#Н/Д</t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</si>
  <si>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</si>
  <si>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</si>
  <si>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</si>
  <si>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</si>
  <si>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</si>
  <si>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 И НЕНАЛОГОВЫЕ  ДОХОДЫ</t>
  </si>
  <si>
    <t>00010100000000000000</t>
  </si>
  <si>
    <t xml:space="preserve">        НАЛОГИ НА ПРИБЫЛЬ, ДОХОДЫ</t>
  </si>
  <si>
    <t>00010102000000000000</t>
  </si>
  <si>
    <t>00010102010010000000</t>
  </si>
  <si>
    <t xml:space="preserve">                Налог на доходы физических лиц с доходов, источником которых является налоговый агент . за исключением доходов. в отношении которых исчисление и уплата налога осуществляется в соответствии со статьями 227.227.1 и 228 Налогового кодекса Российской Федерации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</si>
  <si>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</si>
  <si>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</si>
  <si>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</si>
  <si>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</si>
  <si>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</si>
  <si>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</si>
  <si>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00010503010010000000</t>
  </si>
  <si>
    <t xml:space="preserve">                Единый сельскохозяйственный налог</t>
  </si>
  <si>
    <t>18210503010010000110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</si>
  <si>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</si>
  <si>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</si>
  <si>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</si>
  <si>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</si>
  <si>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</si>
  <si>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</si>
  <si>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</si>
  <si>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</si>
  <si>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</si>
  <si>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</si>
  <si>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</si>
  <si>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</si>
  <si>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</si>
  <si>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</si>
  <si>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</si>
  <si>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</si>
  <si>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</si>
  <si>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</si>
  <si>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</si>
  <si>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00010904000000000000</t>
  </si>
  <si>
    <t xml:space="preserve">          Налоги на имущество</t>
  </si>
  <si>
    <t>00010904050000000000</t>
  </si>
  <si>
    <t xml:space="preserve">            Земельный налог (по обязательствам, возникшим до 1 января 2006 года)</t>
  </si>
  <si>
    <t>00010904053100000000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</si>
  <si>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</si>
  <si>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</si>
  <si>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</si>
  <si>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</si>
  <si>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</si>
  <si>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</si>
  <si>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</si>
  <si>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</si>
  <si>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</si>
  <si>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</si>
  <si>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</si>
  <si>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</si>
  <si>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00011690050100000000</t>
  </si>
  <si>
    <t xml:space="preserve">                Прочие поступления от денежных взысканий (штрафов) и иных сумм в возмещение ущерба,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</si>
  <si>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</si>
  <si>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</si>
  <si>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</si>
  <si>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</si>
  <si>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</si>
  <si>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</si>
  <si>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00020201001000000000</t>
  </si>
  <si>
    <t xml:space="preserve">              Дотации на выравнивание бюджетной обеспеченности</t>
  </si>
  <si>
    <t>00020201001100000000</t>
  </si>
  <si>
    <t xml:space="preserve">                Дотации бюджетам сельских поселений на выравнивание бюджетной обеспеченности</t>
  </si>
  <si>
    <t>00020201003000000000</t>
  </si>
  <si>
    <t xml:space="preserve">              Дотации бюджетам на поддержку мер по обеспечению сбалансированности бюджетов</t>
  </si>
  <si>
    <t>00020201003100000000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</si>
  <si>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</si>
  <si>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00020203000000000000</t>
  </si>
  <si>
    <t>00020203015100000000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</si>
  <si>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</si>
  <si>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00020203024000000000</t>
  </si>
  <si>
    <t xml:space="preserve">              Субвенции местным бюджетам на выполнение передаваемых полномочий субъектов Российской Федерации</t>
  </si>
  <si>
    <t>00020203024100000000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</si>
  <si>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</si>
  <si>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00020204000000000000</t>
  </si>
  <si>
    <t xml:space="preserve">          Иные межбюджетные трансферты</t>
  </si>
  <si>
    <t>00020204014000000000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</si>
  <si>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</si>
  <si>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00020204014100000000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</si>
  <si>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</si>
  <si>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</si>
  <si>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Приложение № 1</t>
  </si>
  <si>
    <t>00010102000010000110</t>
  </si>
  <si>
    <t xml:space="preserve"> Налог на доходы физических лиц</t>
  </si>
  <si>
    <t>00010102010010000110</t>
  </si>
  <si>
    <t>00010102020010000110</t>
  </si>
  <si>
    <t>00010102030010000110</t>
  </si>
  <si>
    <t>00010503000010000110</t>
  </si>
  <si>
    <t>00010503010010000110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</si>
  <si>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</si>
  <si>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</si>
  <si>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</si>
  <si>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</si>
  <si>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</si>
  <si>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</si>
  <si>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</si>
  <si>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00010904000000000110</t>
  </si>
  <si>
    <t>00010904050000000110</t>
  </si>
  <si>
    <t xml:space="preserve">                .Земельный налог(по обязательствам, возникшим до 01  января 2006 года),мобилизуемый на территориях сельских поселений</t>
  </si>
  <si>
    <t>00010904053100000110</t>
  </si>
  <si>
    <t>00011105000000000120</t>
  </si>
  <si>
    <t>00011105030000000120</t>
  </si>
  <si>
    <t>00011105035100000120</t>
  </si>
  <si>
    <t>00011690000000000140</t>
  </si>
  <si>
    <t>00011690050100000140</t>
  </si>
  <si>
    <t>00020201000000000151</t>
  </si>
  <si>
    <t>00020201001000000151</t>
  </si>
  <si>
    <t>00020201001100000151</t>
  </si>
  <si>
    <t>00020201003000000151</t>
  </si>
  <si>
    <t>00020201003100000151</t>
  </si>
  <si>
    <t>00020203000000000151</t>
  </si>
  <si>
    <t>00020203015100000151</t>
  </si>
  <si>
    <t>00020203024000000151</t>
  </si>
  <si>
    <t>00020203024100000151</t>
  </si>
  <si>
    <t>00020204000000000151</t>
  </si>
  <si>
    <t>00020204014000000151</t>
  </si>
  <si>
    <t>00020204014100000151</t>
  </si>
  <si>
    <t>к постановлению Морачевской сельской</t>
  </si>
  <si>
    <t>Прочие межбюджетные трансферты, передаваемые бюджетам</t>
  </si>
  <si>
    <t>0002 02 04999 00 0000 151</t>
  </si>
  <si>
    <t>0002 02 04999 10 0000 151</t>
  </si>
  <si>
    <t>Прочие межбюджетные трансферты, передаваемые бюджетам сельских поселений</t>
  </si>
  <si>
    <t>00020203015000000151</t>
  </si>
  <si>
    <t xml:space="preserve">          Субвенции бюджетам субъектов Российской Федерации</t>
  </si>
  <si>
    <t xml:space="preserve">                Субвенции бюджетам  на осуществление первичного воинского учета на территориях, где отсутствуют военные комиссариаты</t>
  </si>
  <si>
    <t>Кассовое исполнение за отчетный период, руб.</t>
  </si>
  <si>
    <t>Процент кассового исполнения к уточненным назначениям</t>
  </si>
  <si>
    <t>000 1 14 00000 00 0000 000</t>
  </si>
  <si>
    <t>ДОХОДЫ ОТ ПРОДАЖИ МАТЕРИАЛЬНЫХ И НЕМАТЕРИАЛЬНЫХ АКТИВОВ</t>
  </si>
  <si>
    <t>923 1 14 06000 00 0000 000</t>
  </si>
  <si>
    <t>Доходы от продажи земельных участков, находящихся в государственной и муниципальной собственности</t>
  </si>
  <si>
    <t>923 1 14 06200 00 0000 000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</si>
  <si>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</si>
  <si>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923 1 14 06025 10 0000 000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</si>
  <si>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</si>
  <si>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Уточненные назначения           на 2017 год,               руб.</t>
  </si>
  <si>
    <t>Доходы бюджета Морачевского сельского поселения за 9 месяцев  2017 года</t>
  </si>
  <si>
    <t>администрации № 36</t>
  </si>
  <si>
    <t>от                    30 октября     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</si>
</sst>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10" borderId="0">
      <alignment/>
      <protection/>
    </xf>
    <xf numFmtId="0" fontId="30" fillId="0" borderId="0">
      <alignment horizontal="left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0" borderId="1">
      <alignment/>
      <protection/>
    </xf>
    <xf numFmtId="0" fontId="30" fillId="0" borderId="2">
      <alignment horizontal="center" vertical="center" wrapText="1"/>
      <protection/>
    </xf>
    <xf numFmtId="0" fontId="30" fillId="10" borderId="3">
      <alignment/>
      <protection/>
    </xf>
    <xf numFmtId="49" fontId="30" fillId="0" borderId="2">
      <alignment horizontal="center" vertical="top" shrinkToFit="1"/>
      <protection/>
    </xf>
    <xf numFmtId="0" fontId="30" fillId="0" borderId="2">
      <alignment horizontal="center" vertical="top" wrapTex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center" vertical="top" shrinkToFit="1"/>
      <protection/>
    </xf>
    <xf numFmtId="0" fontId="30" fillId="10" borderId="4">
      <alignment/>
      <protection/>
    </xf>
    <xf numFmtId="49" fontId="32" fillId="0" borderId="2">
      <alignment horizontal="left" vertical="top" shrinkToFit="1"/>
      <protection/>
    </xf>
    <xf numFmtId="4" fontId="32" fillId="11" borderId="2">
      <alignment horizontal="right" vertical="top" shrinkToFit="1"/>
      <protection/>
    </xf>
    <xf numFmtId="10" fontId="32" fillId="11" borderId="2">
      <alignment horizontal="center" vertical="top" shrinkToFit="1"/>
      <protection/>
    </xf>
    <xf numFmtId="0" fontId="30" fillId="0" borderId="0">
      <alignment/>
      <protection/>
    </xf>
    <xf numFmtId="0" fontId="30" fillId="10" borderId="1">
      <alignment horizontal="left"/>
      <protection/>
    </xf>
    <xf numFmtId="0" fontId="30" fillId="0" borderId="2">
      <alignment horizontal="left" vertical="top" wrapText="1"/>
      <protection/>
    </xf>
    <xf numFmtId="4" fontId="32" fillId="12" borderId="2">
      <alignment horizontal="right" vertical="top" shrinkToFit="1"/>
      <protection/>
    </xf>
    <xf numFmtId="10" fontId="32" fillId="12" borderId="2">
      <alignment horizontal="center" vertical="top" shrinkToFit="1"/>
      <protection/>
    </xf>
    <xf numFmtId="0" fontId="30" fillId="10" borderId="3">
      <alignment horizontal="left"/>
      <protection/>
    </xf>
    <xf numFmtId="0" fontId="30" fillId="10" borderId="4">
      <alignment horizontal="left"/>
      <protection/>
    </xf>
    <xf numFmtId="0" fontId="30" fillId="10" borderId="0">
      <alignment horizontal="left"/>
      <protection/>
    </xf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3" fillId="18" borderId="5" applyNumberFormat="0" applyAlignment="0" applyProtection="0"/>
    <xf numFmtId="0" fontId="34" fillId="19" borderId="6" applyNumberFormat="0" applyAlignment="0" applyProtection="0"/>
    <xf numFmtId="0" fontId="19" fillId="19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0" fillId="20" borderId="11" applyNumberFormat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1" fillId="0" borderId="1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 horizontal="center" wrapText="1"/>
      <protection locked="0"/>
    </xf>
    <xf numFmtId="0" fontId="31" fillId="0" borderId="0" xfId="41" applyNumberFormat="1" applyProtection="1">
      <alignment horizontal="center"/>
      <protection locked="0"/>
    </xf>
    <xf numFmtId="0" fontId="30" fillId="0" borderId="2" xfId="44" applyNumberFormat="1" applyProtection="1">
      <alignment horizontal="center" vertical="center" wrapText="1"/>
      <protection locked="0"/>
    </xf>
    <xf numFmtId="49" fontId="30" fillId="0" borderId="2" xfId="46" applyNumberFormat="1" applyProtection="1">
      <alignment horizontal="center" vertical="top" shrinkToFit="1"/>
      <protection locked="0"/>
    </xf>
    <xf numFmtId="0" fontId="30" fillId="0" borderId="2" xfId="47" applyNumberFormat="1" applyProtection="1">
      <alignment horizontal="center" vertical="top" wrapText="1"/>
      <protection locked="0"/>
    </xf>
    <xf numFmtId="4" fontId="32" fillId="12" borderId="2" xfId="57" applyNumberFormat="1" applyProtection="1">
      <alignment horizontal="right" vertical="top" shrinkToFit="1"/>
      <protection locked="0"/>
    </xf>
    <xf numFmtId="10" fontId="32" fillId="12" borderId="2" xfId="58" applyNumberFormat="1" applyProtection="1">
      <alignment horizontal="center" vertical="top" shrinkToFit="1"/>
      <protection locked="0"/>
    </xf>
    <xf numFmtId="49" fontId="32" fillId="0" borderId="2" xfId="51" applyNumberFormat="1" applyProtection="1">
      <alignment horizontal="left" vertical="top" shrinkToFit="1"/>
      <protection locked="0"/>
    </xf>
    <xf numFmtId="4" fontId="32" fillId="11" borderId="2" xfId="52" applyNumberFormat="1" applyProtection="1">
      <alignment horizontal="right" vertical="top" shrinkToFit="1"/>
      <protection locked="0"/>
    </xf>
    <xf numFmtId="10" fontId="32" fillId="11" borderId="2" xfId="53" applyNumberFormat="1" applyProtection="1">
      <alignment horizontal="center" vertical="top" shrinkToFit="1"/>
      <protection locked="0"/>
    </xf>
    <xf numFmtId="0" fontId="30" fillId="0" borderId="0" xfId="54" applyNumberFormat="1" applyProtection="1">
      <alignment/>
      <protection locked="0"/>
    </xf>
    <xf numFmtId="0" fontId="30" fillId="0" borderId="0" xfId="39" applyNumberFormat="1" applyProtection="1">
      <alignment horizontal="left" wrapText="1"/>
      <protection locked="0"/>
    </xf>
    <xf numFmtId="0" fontId="30" fillId="0" borderId="2" xfId="56" applyNumberFormat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4" fillId="0" borderId="2" xfId="46" applyNumberFormat="1" applyFont="1" applyProtection="1">
      <alignment horizontal="center" vertical="top" shrinkToFit="1"/>
      <protection locked="0"/>
    </xf>
    <xf numFmtId="0" fontId="4" fillId="0" borderId="2" xfId="56" applyNumberFormat="1" applyFont="1" applyAlignment="1" applyProtection="1">
      <alignment horizontal="left" vertical="top" wrapText="1"/>
      <protection locked="0"/>
    </xf>
    <xf numFmtId="180" fontId="32" fillId="25" borderId="2" xfId="57" applyNumberFormat="1" applyFill="1" applyProtection="1">
      <alignment horizontal="right" vertical="top" shrinkToFit="1"/>
      <protection locked="0"/>
    </xf>
    <xf numFmtId="4" fontId="32" fillId="25" borderId="2" xfId="57" applyNumberFormat="1" applyFill="1" applyProtection="1">
      <alignment horizontal="right" vertical="top" shrinkToFit="1"/>
      <protection locked="0"/>
    </xf>
    <xf numFmtId="4" fontId="32" fillId="5" borderId="2" xfId="57" applyNumberFormat="1" applyFill="1" applyProtection="1">
      <alignment horizontal="right" vertical="top" shrinkToFit="1"/>
      <protection locked="0"/>
    </xf>
    <xf numFmtId="10" fontId="32" fillId="8" borderId="2" xfId="58" applyNumberFormat="1" applyFill="1" applyProtection="1">
      <alignment horizontal="center" vertical="top" shrinkToFit="1"/>
      <protection locked="0"/>
    </xf>
    <xf numFmtId="0" fontId="9" fillId="0" borderId="2" xfId="56" applyNumberFormat="1" applyFont="1" applyAlignment="1" applyProtection="1">
      <alignment horizontal="left" vertical="top" wrapText="1"/>
      <protection locked="0"/>
    </xf>
    <xf numFmtId="0" fontId="10" fillId="0" borderId="14" xfId="0" applyFont="1" applyBorder="1" applyAlignment="1">
      <alignment horizontal="right" vertical="top" wrapText="1"/>
    </xf>
    <xf numFmtId="0" fontId="10" fillId="0" borderId="15" xfId="0" applyFont="1" applyBorder="1" applyAlignment="1">
      <alignment vertical="top" wrapText="1"/>
    </xf>
    <xf numFmtId="0" fontId="11" fillId="0" borderId="16" xfId="0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0" fontId="12" fillId="12" borderId="2" xfId="58" applyNumberFormat="1" applyFont="1" applyProtection="1">
      <alignment horizontal="center" vertical="top" shrinkToFit="1"/>
      <protection locked="0"/>
    </xf>
    <xf numFmtId="0" fontId="4" fillId="0" borderId="18" xfId="44" applyNumberFormat="1" applyFont="1" applyBorder="1" applyAlignment="1" applyProtection="1">
      <alignment horizontal="center" vertical="center" wrapText="1"/>
      <protection locked="0"/>
    </xf>
    <xf numFmtId="0" fontId="30" fillId="0" borderId="19" xfId="44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top" shrinkToFit="1"/>
      <protection/>
    </xf>
    <xf numFmtId="49" fontId="6" fillId="0" borderId="22" xfId="0" applyNumberFormat="1" applyFont="1" applyFill="1" applyBorder="1" applyAlignment="1" applyProtection="1">
      <alignment horizontal="left" vertical="top" shrinkToFit="1"/>
      <protection/>
    </xf>
    <xf numFmtId="49" fontId="6" fillId="0" borderId="23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3"/>
  <sheetViews>
    <sheetView showGridLines="0"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B2" sqref="B2"/>
    </sheetView>
  </sheetViews>
  <sheetFormatPr defaultColWidth="9.140625" defaultRowHeight="15" outlineLevelRow="6"/>
  <cols>
    <col min="1" max="1" width="21.7109375" style="1" customWidth="1"/>
    <col min="2" max="2" width="47.7109375" style="1" customWidth="1"/>
    <col min="3" max="16" width="9.140625" style="1" hidden="1" customWidth="1"/>
    <col min="17" max="17" width="13.8515625" style="1" customWidth="1"/>
    <col min="18" max="23" width="9.140625" style="1" hidden="1" customWidth="1"/>
    <col min="24" max="24" width="15.7109375" style="1" hidden="1" customWidth="1"/>
    <col min="25" max="25" width="9.140625" style="1" hidden="1" customWidth="1"/>
    <col min="26" max="26" width="15.7109375" style="1" customWidth="1"/>
    <col min="27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2" spans="26:28" ht="15">
      <c r="Z2" s="35" t="s">
        <v>89</v>
      </c>
      <c r="AA2" s="35"/>
      <c r="AB2" s="35"/>
    </row>
    <row r="3" spans="17:28" ht="15">
      <c r="Q3" s="35" t="s">
        <v>125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32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6" t="s">
        <v>145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6"/>
      <c r="AD4" s="16"/>
      <c r="AE4" s="16"/>
      <c r="AF4" s="17"/>
    </row>
    <row r="5" spans="1:32" ht="1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6" t="s">
        <v>146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19"/>
      <c r="AD5" s="19"/>
      <c r="AE5" s="19"/>
      <c r="AF5" s="20"/>
    </row>
    <row r="6" spans="1:32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5.75" customHeight="1">
      <c r="A7" s="38" t="s">
        <v>144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2"/>
      <c r="AF7" s="2"/>
    </row>
    <row r="8" spans="1:32" ht="15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"/>
      <c r="AF8" s="3"/>
    </row>
    <row r="9" spans="1:32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51" customHeight="1">
      <c r="A10" s="41" t="s">
        <v>0</v>
      </c>
      <c r="B10" s="41" t="s">
        <v>1</v>
      </c>
      <c r="C10" s="41" t="s">
        <v>2</v>
      </c>
      <c r="D10" s="41" t="s">
        <v>2</v>
      </c>
      <c r="E10" s="41" t="s">
        <v>2</v>
      </c>
      <c r="F10" s="43" t="s">
        <v>3</v>
      </c>
      <c r="G10" s="44"/>
      <c r="H10" s="45"/>
      <c r="I10" s="43" t="s">
        <v>4</v>
      </c>
      <c r="J10" s="44"/>
      <c r="K10" s="45"/>
      <c r="L10" s="41" t="s">
        <v>2</v>
      </c>
      <c r="M10" s="41" t="s">
        <v>2</v>
      </c>
      <c r="N10" s="41" t="s">
        <v>2</v>
      </c>
      <c r="O10" s="41" t="s">
        <v>2</v>
      </c>
      <c r="P10" s="41" t="s">
        <v>2</v>
      </c>
      <c r="Q10" s="41" t="s">
        <v>143</v>
      </c>
      <c r="R10" s="41" t="s">
        <v>2</v>
      </c>
      <c r="S10" s="41" t="s">
        <v>2</v>
      </c>
      <c r="T10" s="41" t="s">
        <v>2</v>
      </c>
      <c r="U10" s="41" t="s">
        <v>2</v>
      </c>
      <c r="V10" s="41" t="s">
        <v>2</v>
      </c>
      <c r="W10" s="41" t="s">
        <v>2</v>
      </c>
      <c r="X10" s="46" t="s">
        <v>133</v>
      </c>
      <c r="Y10" s="47"/>
      <c r="Z10" s="48"/>
      <c r="AA10" s="4" t="s">
        <v>2</v>
      </c>
      <c r="AB10" s="33" t="s">
        <v>134</v>
      </c>
      <c r="AC10" s="43" t="s">
        <v>5</v>
      </c>
      <c r="AD10" s="45"/>
      <c r="AE10" s="43" t="s">
        <v>6</v>
      </c>
      <c r="AF10" s="45"/>
    </row>
    <row r="11" spans="1:32" ht="15" customHeight="1">
      <c r="A11" s="42"/>
      <c r="B11" s="42"/>
      <c r="C11" s="42"/>
      <c r="D11" s="42"/>
      <c r="E11" s="42"/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9"/>
      <c r="Y11" s="50"/>
      <c r="Z11" s="51"/>
      <c r="AA11" s="4"/>
      <c r="AB11" s="34"/>
      <c r="AC11" s="4" t="s">
        <v>2</v>
      </c>
      <c r="AD11" s="4" t="s">
        <v>2</v>
      </c>
      <c r="AE11" s="4" t="s">
        <v>2</v>
      </c>
      <c r="AF11" s="4" t="s">
        <v>2</v>
      </c>
    </row>
    <row r="12" spans="1:32" ht="15" customHeight="1">
      <c r="A12" s="5" t="s">
        <v>7</v>
      </c>
      <c r="B12" s="14" t="s">
        <v>8</v>
      </c>
      <c r="C12" s="5" t="s">
        <v>7</v>
      </c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7">
        <v>0</v>
      </c>
      <c r="P12" s="7">
        <v>0</v>
      </c>
      <c r="Q12" s="7">
        <f>Q13+Q18+Q21+Q29+Q33+Q40</f>
        <v>923626</v>
      </c>
      <c r="R12" s="7">
        <f aca="true" t="shared" si="0" ref="R12:Y12">R13+R18+R21+R29+R33</f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7">
        <f t="shared" si="0"/>
        <v>0</v>
      </c>
      <c r="X12" s="7">
        <f t="shared" si="0"/>
        <v>0</v>
      </c>
      <c r="Y12" s="7">
        <f t="shared" si="0"/>
        <v>0</v>
      </c>
      <c r="Z12" s="7">
        <f>Z13+Z18+Z21+Z29+Z33+Z40</f>
        <v>929840.45</v>
      </c>
      <c r="AA12" s="7"/>
      <c r="AB12" s="8">
        <f>Z12/Q12</f>
        <v>1.0067283186051497</v>
      </c>
      <c r="AC12" s="7">
        <v>768500.09</v>
      </c>
      <c r="AD12" s="8">
        <v>0.27310243815696256</v>
      </c>
      <c r="AE12" s="7">
        <v>0</v>
      </c>
      <c r="AF12" s="8"/>
    </row>
    <row r="13" spans="1:32" ht="15" customHeight="1" outlineLevel="1">
      <c r="A13" s="5" t="s">
        <v>9</v>
      </c>
      <c r="B13" s="14" t="s">
        <v>10</v>
      </c>
      <c r="C13" s="5" t="s">
        <v>9</v>
      </c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7">
        <v>0</v>
      </c>
      <c r="P13" s="7">
        <v>0</v>
      </c>
      <c r="Q13" s="7">
        <f>Q14</f>
        <v>36520</v>
      </c>
      <c r="R13" s="7">
        <f aca="true" t="shared" si="1" ref="R13:Z13">R14</f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26797.5</v>
      </c>
      <c r="AA13" s="7"/>
      <c r="AB13" s="8">
        <f aca="true" t="shared" si="2" ref="AB13:AB61">Z13/Q13</f>
        <v>0.7337760131434831</v>
      </c>
      <c r="AC13" s="7">
        <v>52820.05</v>
      </c>
      <c r="AD13" s="8">
        <v>0.5424062202200468</v>
      </c>
      <c r="AE13" s="7">
        <v>0</v>
      </c>
      <c r="AF13" s="8"/>
    </row>
    <row r="14" spans="1:32" ht="15" customHeight="1" outlineLevel="2">
      <c r="A14" s="21" t="s">
        <v>90</v>
      </c>
      <c r="B14" s="14" t="s">
        <v>91</v>
      </c>
      <c r="C14" s="5" t="s">
        <v>11</v>
      </c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7">
        <v>0</v>
      </c>
      <c r="P14" s="7">
        <v>0</v>
      </c>
      <c r="Q14" s="7">
        <f>Q15+Q16+Q17</f>
        <v>36520</v>
      </c>
      <c r="R14" s="7">
        <f aca="true" t="shared" si="3" ref="R14:Z14">R15+R16+R17</f>
        <v>0</v>
      </c>
      <c r="S14" s="7">
        <f t="shared" si="3"/>
        <v>0</v>
      </c>
      <c r="T14" s="7">
        <f t="shared" si="3"/>
        <v>0</v>
      </c>
      <c r="U14" s="7">
        <f t="shared" si="3"/>
        <v>0</v>
      </c>
      <c r="V14" s="7">
        <f t="shared" si="3"/>
        <v>0</v>
      </c>
      <c r="W14" s="7">
        <f t="shared" si="3"/>
        <v>0</v>
      </c>
      <c r="X14" s="7">
        <f t="shared" si="3"/>
        <v>0</v>
      </c>
      <c r="Y14" s="7">
        <f t="shared" si="3"/>
        <v>0</v>
      </c>
      <c r="Z14" s="7">
        <f t="shared" si="3"/>
        <v>26797.5</v>
      </c>
      <c r="AA14" s="7"/>
      <c r="AB14" s="8">
        <f t="shared" si="2"/>
        <v>0.7337760131434831</v>
      </c>
      <c r="AC14" s="7">
        <v>52820.05</v>
      </c>
      <c r="AD14" s="8">
        <v>0.5424062202200468</v>
      </c>
      <c r="AE14" s="7">
        <v>0</v>
      </c>
      <c r="AF14" s="8"/>
    </row>
    <row r="15" spans="1:32" ht="89.25" customHeight="1" outlineLevel="5">
      <c r="A15" s="21" t="s">
        <v>92</v>
      </c>
      <c r="B15" s="22" t="s">
        <v>13</v>
      </c>
      <c r="C15" s="5" t="s">
        <v>12</v>
      </c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7">
        <v>0</v>
      </c>
      <c r="P15" s="7">
        <v>0</v>
      </c>
      <c r="Q15" s="7">
        <v>36520</v>
      </c>
      <c r="R15" s="7"/>
      <c r="S15" s="7"/>
      <c r="T15" s="7"/>
      <c r="U15" s="7"/>
      <c r="V15" s="7"/>
      <c r="W15" s="7"/>
      <c r="X15" s="7"/>
      <c r="Y15" s="7"/>
      <c r="Z15" s="7">
        <v>26675.3</v>
      </c>
      <c r="AA15" s="7"/>
      <c r="AB15" s="8">
        <f t="shared" si="2"/>
        <v>0.7304299014238773</v>
      </c>
      <c r="AC15" s="7">
        <v>51690.85</v>
      </c>
      <c r="AD15" s="8">
        <v>0.5477220229241403</v>
      </c>
      <c r="AE15" s="7">
        <v>0</v>
      </c>
      <c r="AF15" s="8"/>
    </row>
    <row r="16" spans="1:32" ht="114.75" customHeight="1" hidden="1" outlineLevel="5">
      <c r="A16" s="21" t="s">
        <v>93</v>
      </c>
      <c r="B16" s="14" t="s">
        <v>15</v>
      </c>
      <c r="C16" s="5" t="s">
        <v>14</v>
      </c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7">
        <v>0</v>
      </c>
      <c r="P16" s="7">
        <v>0</v>
      </c>
      <c r="Q16" s="23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e">
        <f t="shared" si="2"/>
        <v>#DIV/0!</v>
      </c>
      <c r="AC16" s="7">
        <v>1140</v>
      </c>
      <c r="AD16" s="8">
        <v>0</v>
      </c>
      <c r="AE16" s="7">
        <v>0</v>
      </c>
      <c r="AF16" s="8"/>
    </row>
    <row r="17" spans="1:32" ht="51" customHeight="1" outlineLevel="5">
      <c r="A17" s="21" t="s">
        <v>94</v>
      </c>
      <c r="B17" s="14" t="s">
        <v>17</v>
      </c>
      <c r="C17" s="5" t="s">
        <v>16</v>
      </c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7">
        <v>0</v>
      </c>
      <c r="P17" s="7">
        <v>0</v>
      </c>
      <c r="Q17" s="25"/>
      <c r="R17" s="7"/>
      <c r="S17" s="7"/>
      <c r="T17" s="7"/>
      <c r="U17" s="7"/>
      <c r="V17" s="7"/>
      <c r="W17" s="7"/>
      <c r="X17" s="7"/>
      <c r="Y17" s="7"/>
      <c r="Z17" s="7">
        <v>122.2</v>
      </c>
      <c r="AA17" s="7"/>
      <c r="AB17" s="8"/>
      <c r="AC17" s="7">
        <v>-10.8</v>
      </c>
      <c r="AD17" s="8"/>
      <c r="AE17" s="7">
        <v>0</v>
      </c>
      <c r="AF17" s="8"/>
    </row>
    <row r="18" spans="1:32" ht="15" customHeight="1" outlineLevel="1">
      <c r="A18" s="5" t="s">
        <v>18</v>
      </c>
      <c r="B18" s="14" t="s">
        <v>19</v>
      </c>
      <c r="C18" s="5" t="s">
        <v>18</v>
      </c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7">
        <v>0</v>
      </c>
      <c r="P18" s="7">
        <v>0</v>
      </c>
      <c r="Q18" s="7">
        <f>Q19</f>
        <v>15750</v>
      </c>
      <c r="R18" s="7">
        <f aca="true" t="shared" si="4" ref="R18:Z19">R19</f>
        <v>0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15902</v>
      </c>
      <c r="AA18" s="7"/>
      <c r="AB18" s="8">
        <f t="shared" si="2"/>
        <v>1.0096507936507937</v>
      </c>
      <c r="AC18" s="7">
        <v>-323</v>
      </c>
      <c r="AD18" s="8">
        <v>1.1310876623376622</v>
      </c>
      <c r="AE18" s="7">
        <v>0</v>
      </c>
      <c r="AF18" s="8"/>
    </row>
    <row r="19" spans="1:32" ht="15" customHeight="1" outlineLevel="5">
      <c r="A19" s="21" t="s">
        <v>95</v>
      </c>
      <c r="B19" s="14" t="s">
        <v>21</v>
      </c>
      <c r="C19" s="5" t="s">
        <v>20</v>
      </c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7">
        <v>0</v>
      </c>
      <c r="P19" s="7">
        <v>0</v>
      </c>
      <c r="Q19" s="7">
        <f>Q20</f>
        <v>15750</v>
      </c>
      <c r="R19" s="7">
        <f t="shared" si="4"/>
        <v>0</v>
      </c>
      <c r="S19" s="7">
        <f t="shared" si="4"/>
        <v>0</v>
      </c>
      <c r="T19" s="7">
        <f t="shared" si="4"/>
        <v>0</v>
      </c>
      <c r="U19" s="7">
        <f t="shared" si="4"/>
        <v>0</v>
      </c>
      <c r="V19" s="7">
        <f t="shared" si="4"/>
        <v>0</v>
      </c>
      <c r="W19" s="7">
        <f t="shared" si="4"/>
        <v>0</v>
      </c>
      <c r="X19" s="7">
        <f t="shared" si="4"/>
        <v>0</v>
      </c>
      <c r="Y19" s="7">
        <f t="shared" si="4"/>
        <v>0</v>
      </c>
      <c r="Z19" s="7">
        <f t="shared" si="4"/>
        <v>15902</v>
      </c>
      <c r="AA19" s="7"/>
      <c r="AB19" s="8">
        <f t="shared" si="2"/>
        <v>1.0096507936507937</v>
      </c>
      <c r="AC19" s="7">
        <v>-323</v>
      </c>
      <c r="AD19" s="8">
        <v>1.1310876623376622</v>
      </c>
      <c r="AE19" s="7">
        <v>0</v>
      </c>
      <c r="AF19" s="8"/>
    </row>
    <row r="20" spans="1:32" ht="15" customHeight="1" outlineLevel="6">
      <c r="A20" s="21" t="s">
        <v>96</v>
      </c>
      <c r="B20" s="14" t="s">
        <v>23</v>
      </c>
      <c r="C20" s="5" t="s">
        <v>22</v>
      </c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7">
        <v>0</v>
      </c>
      <c r="P20" s="7">
        <v>0</v>
      </c>
      <c r="Q20" s="7">
        <v>15750</v>
      </c>
      <c r="R20" s="7"/>
      <c r="S20" s="7"/>
      <c r="T20" s="7"/>
      <c r="U20" s="7"/>
      <c r="V20" s="7"/>
      <c r="W20" s="7"/>
      <c r="X20" s="7"/>
      <c r="Y20" s="7"/>
      <c r="Z20" s="7">
        <v>15902</v>
      </c>
      <c r="AA20" s="7"/>
      <c r="AB20" s="8">
        <f t="shared" si="2"/>
        <v>1.0096507936507937</v>
      </c>
      <c r="AC20" s="7">
        <v>2464</v>
      </c>
      <c r="AD20" s="8">
        <v>0</v>
      </c>
      <c r="AE20" s="7">
        <v>0</v>
      </c>
      <c r="AF20" s="8"/>
    </row>
    <row r="21" spans="1:32" ht="15" customHeight="1" outlineLevel="1">
      <c r="A21" s="5" t="s">
        <v>24</v>
      </c>
      <c r="B21" s="14" t="s">
        <v>25</v>
      </c>
      <c r="C21" s="5" t="s">
        <v>24</v>
      </c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7">
        <v>0</v>
      </c>
      <c r="P21" s="7">
        <v>0</v>
      </c>
      <c r="Q21" s="7">
        <f>Q22+Q24</f>
        <v>383000</v>
      </c>
      <c r="R21" s="7">
        <f aca="true" t="shared" si="5" ref="R21:Z21">R22+R24</f>
        <v>0</v>
      </c>
      <c r="S21" s="7">
        <f t="shared" si="5"/>
        <v>0</v>
      </c>
      <c r="T21" s="7">
        <f t="shared" si="5"/>
        <v>0</v>
      </c>
      <c r="U21" s="7">
        <f t="shared" si="5"/>
        <v>0</v>
      </c>
      <c r="V21" s="7">
        <f t="shared" si="5"/>
        <v>0</v>
      </c>
      <c r="W21" s="7">
        <f t="shared" si="5"/>
        <v>0</v>
      </c>
      <c r="X21" s="7">
        <f t="shared" si="5"/>
        <v>0</v>
      </c>
      <c r="Y21" s="7">
        <f t="shared" si="5"/>
        <v>0</v>
      </c>
      <c r="Z21" s="7">
        <f t="shared" si="5"/>
        <v>405645</v>
      </c>
      <c r="AA21" s="7"/>
      <c r="AB21" s="8">
        <f t="shared" si="2"/>
        <v>1.0591253263707572</v>
      </c>
      <c r="AC21" s="7">
        <v>674810.92</v>
      </c>
      <c r="AD21" s="8">
        <v>0.2107474619883041</v>
      </c>
      <c r="AE21" s="7">
        <v>0</v>
      </c>
      <c r="AF21" s="8"/>
    </row>
    <row r="22" spans="1:32" ht="15" customHeight="1" outlineLevel="2">
      <c r="A22" s="21" t="s">
        <v>97</v>
      </c>
      <c r="B22" s="14" t="s">
        <v>27</v>
      </c>
      <c r="C22" s="5" t="s">
        <v>26</v>
      </c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7">
        <v>0</v>
      </c>
      <c r="P22" s="7">
        <v>0</v>
      </c>
      <c r="Q22" s="7">
        <f>Q23</f>
        <v>15000</v>
      </c>
      <c r="R22" s="7">
        <f aca="true" t="shared" si="6" ref="R22:Z22">R23</f>
        <v>0</v>
      </c>
      <c r="S22" s="7">
        <f t="shared" si="6"/>
        <v>0</v>
      </c>
      <c r="T22" s="7">
        <f t="shared" si="6"/>
        <v>0</v>
      </c>
      <c r="U22" s="7">
        <f t="shared" si="6"/>
        <v>0</v>
      </c>
      <c r="V22" s="7">
        <f t="shared" si="6"/>
        <v>0</v>
      </c>
      <c r="W22" s="7">
        <f t="shared" si="6"/>
        <v>0</v>
      </c>
      <c r="X22" s="7">
        <f t="shared" si="6"/>
        <v>0</v>
      </c>
      <c r="Y22" s="7">
        <f t="shared" si="6"/>
        <v>0</v>
      </c>
      <c r="Z22" s="7">
        <f t="shared" si="6"/>
        <v>12475.25</v>
      </c>
      <c r="AA22" s="7"/>
      <c r="AB22" s="8">
        <f t="shared" si="2"/>
        <v>0.8316833333333333</v>
      </c>
      <c r="AC22" s="7">
        <v>73821.63</v>
      </c>
      <c r="AD22" s="8">
        <v>0.0157116</v>
      </c>
      <c r="AE22" s="7">
        <v>0</v>
      </c>
      <c r="AF22" s="8"/>
    </row>
    <row r="23" spans="1:32" ht="51" customHeight="1" outlineLevel="5">
      <c r="A23" s="21" t="s">
        <v>98</v>
      </c>
      <c r="B23" s="14" t="s">
        <v>29</v>
      </c>
      <c r="C23" s="5" t="s">
        <v>28</v>
      </c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7">
        <v>0</v>
      </c>
      <c r="P23" s="7">
        <v>0</v>
      </c>
      <c r="Q23" s="7">
        <v>15000</v>
      </c>
      <c r="R23" s="7"/>
      <c r="S23" s="7"/>
      <c r="T23" s="7"/>
      <c r="U23" s="7"/>
      <c r="V23" s="7"/>
      <c r="W23" s="7"/>
      <c r="X23" s="7"/>
      <c r="Y23" s="7"/>
      <c r="Z23" s="7">
        <v>12475.25</v>
      </c>
      <c r="AA23" s="7"/>
      <c r="AB23" s="8">
        <f t="shared" si="2"/>
        <v>0.8316833333333333</v>
      </c>
      <c r="AC23" s="7">
        <v>73821.63</v>
      </c>
      <c r="AD23" s="8">
        <v>0.0157116</v>
      </c>
      <c r="AE23" s="7">
        <v>0</v>
      </c>
      <c r="AF23" s="8"/>
    </row>
    <row r="24" spans="1:32" ht="15" customHeight="1" outlineLevel="2">
      <c r="A24" s="21" t="s">
        <v>99</v>
      </c>
      <c r="B24" s="14" t="s">
        <v>31</v>
      </c>
      <c r="C24" s="5" t="s">
        <v>30</v>
      </c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7">
        <v>0</v>
      </c>
      <c r="P24" s="7">
        <v>0</v>
      </c>
      <c r="Q24" s="7">
        <f>Q25+Q27</f>
        <v>368000</v>
      </c>
      <c r="R24" s="7">
        <f aca="true" t="shared" si="7" ref="R24:Z24">R25+R27</f>
        <v>0</v>
      </c>
      <c r="S24" s="7">
        <f t="shared" si="7"/>
        <v>0</v>
      </c>
      <c r="T24" s="7">
        <f t="shared" si="7"/>
        <v>0</v>
      </c>
      <c r="U24" s="7">
        <f t="shared" si="7"/>
        <v>0</v>
      </c>
      <c r="V24" s="7">
        <f t="shared" si="7"/>
        <v>0</v>
      </c>
      <c r="W24" s="7">
        <f t="shared" si="7"/>
        <v>0</v>
      </c>
      <c r="X24" s="7">
        <f t="shared" si="7"/>
        <v>0</v>
      </c>
      <c r="Y24" s="7">
        <f t="shared" si="7"/>
        <v>0</v>
      </c>
      <c r="Z24" s="7">
        <f t="shared" si="7"/>
        <v>393169.75</v>
      </c>
      <c r="AA24" s="7"/>
      <c r="AB24" s="8">
        <f t="shared" si="2"/>
        <v>1.0683960597826088</v>
      </c>
      <c r="AC24" s="7">
        <v>600989.29</v>
      </c>
      <c r="AD24" s="8">
        <v>0.22950091025641026</v>
      </c>
      <c r="AE24" s="7">
        <v>0</v>
      </c>
      <c r="AF24" s="8"/>
    </row>
    <row r="25" spans="1:32" ht="15" customHeight="1" outlineLevel="3">
      <c r="A25" s="21" t="s">
        <v>100</v>
      </c>
      <c r="B25" s="14" t="s">
        <v>33</v>
      </c>
      <c r="C25" s="5" t="s">
        <v>32</v>
      </c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7">
        <v>0</v>
      </c>
      <c r="P25" s="7">
        <v>0</v>
      </c>
      <c r="Q25" s="7">
        <f>Q26</f>
        <v>182000</v>
      </c>
      <c r="R25" s="7">
        <f aca="true" t="shared" si="8" ref="R25:Z25">R26</f>
        <v>0</v>
      </c>
      <c r="S25" s="7">
        <f t="shared" si="8"/>
        <v>0</v>
      </c>
      <c r="T25" s="7">
        <f t="shared" si="8"/>
        <v>0</v>
      </c>
      <c r="U25" s="7">
        <f t="shared" si="8"/>
        <v>0</v>
      </c>
      <c r="V25" s="7">
        <f t="shared" si="8"/>
        <v>0</v>
      </c>
      <c r="W25" s="7">
        <f t="shared" si="8"/>
        <v>0</v>
      </c>
      <c r="X25" s="7">
        <f t="shared" si="8"/>
        <v>0</v>
      </c>
      <c r="Y25" s="7">
        <f t="shared" si="8"/>
        <v>0</v>
      </c>
      <c r="Z25" s="7">
        <f t="shared" si="8"/>
        <v>307900.2</v>
      </c>
      <c r="AA25" s="7"/>
      <c r="AB25" s="8">
        <f t="shared" si="2"/>
        <v>1.6917593406593407</v>
      </c>
      <c r="AC25" s="7">
        <v>264039.79</v>
      </c>
      <c r="AD25" s="8">
        <v>0.39440415137614676</v>
      </c>
      <c r="AE25" s="7">
        <v>0</v>
      </c>
      <c r="AF25" s="8"/>
    </row>
    <row r="26" spans="1:32" ht="38.25" customHeight="1" outlineLevel="5">
      <c r="A26" s="21" t="s">
        <v>101</v>
      </c>
      <c r="B26" s="14" t="s">
        <v>35</v>
      </c>
      <c r="C26" s="5" t="s">
        <v>34</v>
      </c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7">
        <v>0</v>
      </c>
      <c r="P26" s="7">
        <v>0</v>
      </c>
      <c r="Q26" s="7">
        <v>182000</v>
      </c>
      <c r="R26" s="7"/>
      <c r="S26" s="7"/>
      <c r="T26" s="7"/>
      <c r="U26" s="7"/>
      <c r="V26" s="7"/>
      <c r="W26" s="7"/>
      <c r="X26" s="7"/>
      <c r="Y26" s="7"/>
      <c r="Z26" s="7">
        <v>307900.2</v>
      </c>
      <c r="AA26" s="7"/>
      <c r="AB26" s="8">
        <f t="shared" si="2"/>
        <v>1.6917593406593407</v>
      </c>
      <c r="AC26" s="7">
        <v>264039.79</v>
      </c>
      <c r="AD26" s="8">
        <v>0.39440415137614676</v>
      </c>
      <c r="AE26" s="7">
        <v>0</v>
      </c>
      <c r="AF26" s="8"/>
    </row>
    <row r="27" spans="1:32" ht="15" customHeight="1" outlineLevel="3">
      <c r="A27" s="21" t="s">
        <v>102</v>
      </c>
      <c r="B27" s="14" t="s">
        <v>37</v>
      </c>
      <c r="C27" s="5" t="s">
        <v>36</v>
      </c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7">
        <v>0</v>
      </c>
      <c r="P27" s="7">
        <v>0</v>
      </c>
      <c r="Q27" s="7">
        <f>Q28</f>
        <v>186000</v>
      </c>
      <c r="R27" s="7">
        <f aca="true" t="shared" si="9" ref="R27:Z27">R28</f>
        <v>0</v>
      </c>
      <c r="S27" s="7">
        <f t="shared" si="9"/>
        <v>0</v>
      </c>
      <c r="T27" s="7">
        <f t="shared" si="9"/>
        <v>0</v>
      </c>
      <c r="U27" s="7">
        <f t="shared" si="9"/>
        <v>0</v>
      </c>
      <c r="V27" s="7">
        <f t="shared" si="9"/>
        <v>0</v>
      </c>
      <c r="W27" s="7">
        <f t="shared" si="9"/>
        <v>0</v>
      </c>
      <c r="X27" s="7">
        <f t="shared" si="9"/>
        <v>0</v>
      </c>
      <c r="Y27" s="7">
        <f t="shared" si="9"/>
        <v>0</v>
      </c>
      <c r="Z27" s="7">
        <f t="shared" si="9"/>
        <v>85269.55</v>
      </c>
      <c r="AA27" s="7"/>
      <c r="AB27" s="8">
        <f t="shared" si="2"/>
        <v>0.45843844086021507</v>
      </c>
      <c r="AC27" s="7">
        <v>336949.5</v>
      </c>
      <c r="AD27" s="8">
        <v>0.02049563953488372</v>
      </c>
      <c r="AE27" s="7">
        <v>0</v>
      </c>
      <c r="AF27" s="8"/>
    </row>
    <row r="28" spans="1:32" ht="38.25" customHeight="1" outlineLevel="5">
      <c r="A28" s="21" t="s">
        <v>103</v>
      </c>
      <c r="B28" s="14" t="s">
        <v>39</v>
      </c>
      <c r="C28" s="5" t="s">
        <v>38</v>
      </c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7">
        <v>0</v>
      </c>
      <c r="P28" s="7">
        <v>0</v>
      </c>
      <c r="Q28" s="7">
        <v>186000</v>
      </c>
      <c r="R28" s="7"/>
      <c r="S28" s="7"/>
      <c r="T28" s="7"/>
      <c r="U28" s="7"/>
      <c r="V28" s="7"/>
      <c r="W28" s="7"/>
      <c r="X28" s="7"/>
      <c r="Y28" s="7"/>
      <c r="Z28" s="7">
        <v>85269.55</v>
      </c>
      <c r="AA28" s="7"/>
      <c r="AB28" s="8">
        <f t="shared" si="2"/>
        <v>0.45843844086021507</v>
      </c>
      <c r="AC28" s="7">
        <v>336949.5</v>
      </c>
      <c r="AD28" s="8">
        <v>0.02049563953488372</v>
      </c>
      <c r="AE28" s="7">
        <v>0</v>
      </c>
      <c r="AF28" s="8"/>
    </row>
    <row r="29" spans="1:32" ht="0.75" customHeight="1" outlineLevel="1">
      <c r="A29" s="5" t="s">
        <v>40</v>
      </c>
      <c r="B29" s="14" t="s">
        <v>41</v>
      </c>
      <c r="C29" s="5" t="s">
        <v>40</v>
      </c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7">
        <v>0</v>
      </c>
      <c r="P29" s="7">
        <v>0</v>
      </c>
      <c r="Q29" s="25">
        <f>Q30</f>
        <v>0</v>
      </c>
      <c r="R29" s="25">
        <f aca="true" t="shared" si="10" ref="R29:Z31">R30</f>
        <v>0</v>
      </c>
      <c r="S29" s="25">
        <f t="shared" si="10"/>
        <v>0</v>
      </c>
      <c r="T29" s="25">
        <f t="shared" si="10"/>
        <v>0</v>
      </c>
      <c r="U29" s="25">
        <f t="shared" si="10"/>
        <v>0</v>
      </c>
      <c r="V29" s="25">
        <f t="shared" si="10"/>
        <v>0</v>
      </c>
      <c r="W29" s="25">
        <f t="shared" si="10"/>
        <v>0</v>
      </c>
      <c r="X29" s="25">
        <f t="shared" si="10"/>
        <v>0</v>
      </c>
      <c r="Y29" s="25">
        <f t="shared" si="10"/>
        <v>0</v>
      </c>
      <c r="Z29" s="25">
        <f>Z30</f>
        <v>0</v>
      </c>
      <c r="AA29" s="7"/>
      <c r="AB29" s="8"/>
      <c r="AC29" s="7">
        <v>2652.54</v>
      </c>
      <c r="AD29" s="8"/>
      <c r="AE29" s="7">
        <v>0</v>
      </c>
      <c r="AF29" s="8"/>
    </row>
    <row r="30" spans="1:32" ht="15" customHeight="1" hidden="1" outlineLevel="2">
      <c r="A30" s="21" t="s">
        <v>104</v>
      </c>
      <c r="B30" s="14" t="s">
        <v>43</v>
      </c>
      <c r="C30" s="5" t="s">
        <v>42</v>
      </c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7">
        <v>0</v>
      </c>
      <c r="P30" s="7">
        <v>0</v>
      </c>
      <c r="Q30" s="25">
        <f>Q31</f>
        <v>0</v>
      </c>
      <c r="R30" s="25">
        <f t="shared" si="10"/>
        <v>0</v>
      </c>
      <c r="S30" s="25">
        <f t="shared" si="10"/>
        <v>0</v>
      </c>
      <c r="T30" s="25">
        <f t="shared" si="10"/>
        <v>0</v>
      </c>
      <c r="U30" s="25">
        <f t="shared" si="10"/>
        <v>0</v>
      </c>
      <c r="V30" s="25">
        <f t="shared" si="10"/>
        <v>0</v>
      </c>
      <c r="W30" s="25">
        <f t="shared" si="10"/>
        <v>0</v>
      </c>
      <c r="X30" s="25">
        <f t="shared" si="10"/>
        <v>0</v>
      </c>
      <c r="Y30" s="25">
        <f t="shared" si="10"/>
        <v>0</v>
      </c>
      <c r="Z30" s="25">
        <f t="shared" si="10"/>
        <v>0</v>
      </c>
      <c r="AA30" s="7"/>
      <c r="AB30" s="8"/>
      <c r="AC30" s="7">
        <v>2652.54</v>
      </c>
      <c r="AD30" s="8"/>
      <c r="AE30" s="7">
        <v>0</v>
      </c>
      <c r="AF30" s="8"/>
    </row>
    <row r="31" spans="1:32" ht="25.5" customHeight="1" hidden="1" outlineLevel="3">
      <c r="A31" s="21" t="s">
        <v>105</v>
      </c>
      <c r="B31" s="14" t="s">
        <v>45</v>
      </c>
      <c r="C31" s="5" t="s">
        <v>44</v>
      </c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7">
        <v>0</v>
      </c>
      <c r="P31" s="7">
        <v>0</v>
      </c>
      <c r="Q31" s="25">
        <f>Q32</f>
        <v>0</v>
      </c>
      <c r="R31" s="25">
        <f t="shared" si="10"/>
        <v>0</v>
      </c>
      <c r="S31" s="25">
        <f t="shared" si="10"/>
        <v>0</v>
      </c>
      <c r="T31" s="25">
        <f t="shared" si="10"/>
        <v>0</v>
      </c>
      <c r="U31" s="25">
        <f t="shared" si="10"/>
        <v>0</v>
      </c>
      <c r="V31" s="25">
        <f t="shared" si="10"/>
        <v>0</v>
      </c>
      <c r="W31" s="25">
        <f t="shared" si="10"/>
        <v>0</v>
      </c>
      <c r="X31" s="25">
        <f t="shared" si="10"/>
        <v>0</v>
      </c>
      <c r="Y31" s="25">
        <f t="shared" si="10"/>
        <v>0</v>
      </c>
      <c r="Z31" s="25">
        <f t="shared" si="10"/>
        <v>0</v>
      </c>
      <c r="AA31" s="7"/>
      <c r="AB31" s="8"/>
      <c r="AC31" s="7">
        <v>2652.54</v>
      </c>
      <c r="AD31" s="8"/>
      <c r="AE31" s="7">
        <v>0</v>
      </c>
      <c r="AF31" s="8"/>
    </row>
    <row r="32" spans="1:32" ht="38.25" customHeight="1" hidden="1" outlineLevel="5">
      <c r="A32" s="21" t="s">
        <v>107</v>
      </c>
      <c r="B32" s="22" t="s">
        <v>106</v>
      </c>
      <c r="C32" s="5" t="s">
        <v>46</v>
      </c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7">
        <v>0</v>
      </c>
      <c r="P32" s="7"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7"/>
      <c r="AB32" s="8"/>
      <c r="AC32" s="7">
        <v>2652.54</v>
      </c>
      <c r="AD32" s="8"/>
      <c r="AE32" s="7">
        <v>0</v>
      </c>
      <c r="AF32" s="8"/>
    </row>
    <row r="33" spans="1:32" ht="51" customHeight="1" outlineLevel="1" collapsed="1">
      <c r="A33" s="5" t="s">
        <v>47</v>
      </c>
      <c r="B33" s="14" t="s">
        <v>48</v>
      </c>
      <c r="C33" s="5" t="s">
        <v>47</v>
      </c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7">
        <v>0</v>
      </c>
      <c r="P33" s="7">
        <v>0</v>
      </c>
      <c r="Q33" s="7">
        <f>Q34</f>
        <v>28356</v>
      </c>
      <c r="R33" s="7">
        <f aca="true" t="shared" si="11" ref="R33:Z35">R34</f>
        <v>0</v>
      </c>
      <c r="S33" s="7">
        <f t="shared" si="11"/>
        <v>0</v>
      </c>
      <c r="T33" s="7">
        <f t="shared" si="11"/>
        <v>0</v>
      </c>
      <c r="U33" s="7">
        <f t="shared" si="11"/>
        <v>0</v>
      </c>
      <c r="V33" s="7">
        <f t="shared" si="11"/>
        <v>0</v>
      </c>
      <c r="W33" s="7">
        <f t="shared" si="11"/>
        <v>0</v>
      </c>
      <c r="X33" s="7">
        <f t="shared" si="11"/>
        <v>0</v>
      </c>
      <c r="Y33" s="7">
        <f t="shared" si="11"/>
        <v>0</v>
      </c>
      <c r="Z33" s="7">
        <f t="shared" si="11"/>
        <v>21267.45</v>
      </c>
      <c r="AA33" s="7"/>
      <c r="AB33" s="8">
        <f t="shared" si="2"/>
        <v>0.7500158696572155</v>
      </c>
      <c r="AC33" s="7">
        <v>10224.48</v>
      </c>
      <c r="AD33" s="8">
        <v>0.5799137187230371</v>
      </c>
      <c r="AE33" s="7">
        <v>0</v>
      </c>
      <c r="AF33" s="8"/>
    </row>
    <row r="34" spans="1:32" ht="89.25" customHeight="1" outlineLevel="2">
      <c r="A34" s="21" t="s">
        <v>108</v>
      </c>
      <c r="B34" s="14" t="s">
        <v>50</v>
      </c>
      <c r="C34" s="5" t="s">
        <v>49</v>
      </c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7">
        <v>0</v>
      </c>
      <c r="P34" s="7">
        <v>0</v>
      </c>
      <c r="Q34" s="7">
        <f>Q35</f>
        <v>28356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0</v>
      </c>
      <c r="Y34" s="7">
        <f t="shared" si="11"/>
        <v>0</v>
      </c>
      <c r="Z34" s="7">
        <f t="shared" si="11"/>
        <v>21267.45</v>
      </c>
      <c r="AA34" s="7"/>
      <c r="AB34" s="8">
        <f t="shared" si="2"/>
        <v>0.7500158696572155</v>
      </c>
      <c r="AC34" s="7">
        <v>10224.48</v>
      </c>
      <c r="AD34" s="8">
        <v>0.5799137187230371</v>
      </c>
      <c r="AE34" s="7">
        <v>0</v>
      </c>
      <c r="AF34" s="8"/>
    </row>
    <row r="35" spans="1:32" ht="89.25" customHeight="1" outlineLevel="3">
      <c r="A35" s="21" t="s">
        <v>109</v>
      </c>
      <c r="B35" s="14" t="s">
        <v>52</v>
      </c>
      <c r="C35" s="5" t="s">
        <v>51</v>
      </c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7">
        <v>0</v>
      </c>
      <c r="P35" s="7">
        <v>0</v>
      </c>
      <c r="Q35" s="7">
        <f>Q36</f>
        <v>28356</v>
      </c>
      <c r="R35" s="7">
        <f t="shared" si="11"/>
        <v>0</v>
      </c>
      <c r="S35" s="7">
        <f t="shared" si="11"/>
        <v>0</v>
      </c>
      <c r="T35" s="7">
        <f t="shared" si="11"/>
        <v>0</v>
      </c>
      <c r="U35" s="7">
        <f t="shared" si="11"/>
        <v>0</v>
      </c>
      <c r="V35" s="7">
        <f t="shared" si="11"/>
        <v>0</v>
      </c>
      <c r="W35" s="7">
        <f t="shared" si="11"/>
        <v>0</v>
      </c>
      <c r="X35" s="7">
        <f t="shared" si="11"/>
        <v>0</v>
      </c>
      <c r="Y35" s="7">
        <f t="shared" si="11"/>
        <v>0</v>
      </c>
      <c r="Z35" s="7">
        <f t="shared" si="11"/>
        <v>21267.45</v>
      </c>
      <c r="AA35" s="7"/>
      <c r="AB35" s="8">
        <f t="shared" si="2"/>
        <v>0.7500158696572155</v>
      </c>
      <c r="AC35" s="7">
        <v>10224.48</v>
      </c>
      <c r="AD35" s="8">
        <v>0.5799137187230371</v>
      </c>
      <c r="AE35" s="7">
        <v>0</v>
      </c>
      <c r="AF35" s="8"/>
    </row>
    <row r="36" spans="1:32" ht="76.5" customHeight="1" outlineLevel="5" thickBot="1">
      <c r="A36" s="21" t="s">
        <v>110</v>
      </c>
      <c r="B36" s="14" t="s">
        <v>54</v>
      </c>
      <c r="C36" s="5" t="s">
        <v>53</v>
      </c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7">
        <v>0</v>
      </c>
      <c r="P36" s="7">
        <v>0</v>
      </c>
      <c r="Q36" s="7">
        <v>28356</v>
      </c>
      <c r="R36" s="7"/>
      <c r="S36" s="7"/>
      <c r="T36" s="7"/>
      <c r="U36" s="7"/>
      <c r="V36" s="7"/>
      <c r="W36" s="7"/>
      <c r="X36" s="7"/>
      <c r="Y36" s="7"/>
      <c r="Z36" s="7">
        <v>21267.45</v>
      </c>
      <c r="AA36" s="7"/>
      <c r="AB36" s="32">
        <f t="shared" si="2"/>
        <v>0.7500158696572155</v>
      </c>
      <c r="AC36" s="7">
        <v>10224.48</v>
      </c>
      <c r="AD36" s="8">
        <v>0.5799137187230371</v>
      </c>
      <c r="AE36" s="7">
        <v>0</v>
      </c>
      <c r="AF36" s="8"/>
    </row>
    <row r="37" spans="1:32" ht="25.5" customHeight="1" hidden="1" outlineLevel="1">
      <c r="A37" s="5" t="s">
        <v>55</v>
      </c>
      <c r="B37" s="14" t="s">
        <v>56</v>
      </c>
      <c r="C37" s="5" t="s">
        <v>55</v>
      </c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7">
        <v>0</v>
      </c>
      <c r="P37" s="7">
        <v>0</v>
      </c>
      <c r="Q37" s="24">
        <f>Q38</f>
        <v>0</v>
      </c>
      <c r="R37" s="24">
        <f aca="true" t="shared" si="12" ref="R37:Z38">R38</f>
        <v>0</v>
      </c>
      <c r="S37" s="24">
        <f t="shared" si="12"/>
        <v>0</v>
      </c>
      <c r="T37" s="24">
        <f t="shared" si="12"/>
        <v>0</v>
      </c>
      <c r="U37" s="24">
        <f t="shared" si="12"/>
        <v>0</v>
      </c>
      <c r="V37" s="24">
        <f t="shared" si="12"/>
        <v>0</v>
      </c>
      <c r="W37" s="24">
        <f t="shared" si="12"/>
        <v>0</v>
      </c>
      <c r="X37" s="24">
        <f t="shared" si="12"/>
        <v>0</v>
      </c>
      <c r="Y37" s="24">
        <f t="shared" si="12"/>
        <v>0</v>
      </c>
      <c r="Z37" s="24">
        <f t="shared" si="12"/>
        <v>0</v>
      </c>
      <c r="AA37" s="7"/>
      <c r="AB37" s="8" t="e">
        <f t="shared" si="2"/>
        <v>#DIV/0!</v>
      </c>
      <c r="AC37" s="7">
        <v>28315.1</v>
      </c>
      <c r="AD37" s="8">
        <v>0.5280816666666667</v>
      </c>
      <c r="AE37" s="7">
        <v>0</v>
      </c>
      <c r="AF37" s="8"/>
    </row>
    <row r="38" spans="1:32" ht="25.5" customHeight="1" hidden="1" outlineLevel="2">
      <c r="A38" s="21" t="s">
        <v>111</v>
      </c>
      <c r="B38" s="14" t="s">
        <v>58</v>
      </c>
      <c r="C38" s="5" t="s">
        <v>57</v>
      </c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7">
        <v>0</v>
      </c>
      <c r="P38" s="7">
        <v>0</v>
      </c>
      <c r="Q38" s="24">
        <f>Q39</f>
        <v>0</v>
      </c>
      <c r="R38" s="24">
        <f t="shared" si="12"/>
        <v>0</v>
      </c>
      <c r="S38" s="24">
        <f t="shared" si="12"/>
        <v>0</v>
      </c>
      <c r="T38" s="24">
        <f t="shared" si="12"/>
        <v>0</v>
      </c>
      <c r="U38" s="24">
        <f t="shared" si="12"/>
        <v>0</v>
      </c>
      <c r="V38" s="24">
        <f t="shared" si="12"/>
        <v>0</v>
      </c>
      <c r="W38" s="24">
        <f t="shared" si="12"/>
        <v>0</v>
      </c>
      <c r="X38" s="24">
        <f t="shared" si="12"/>
        <v>0</v>
      </c>
      <c r="Y38" s="24">
        <f t="shared" si="12"/>
        <v>0</v>
      </c>
      <c r="Z38" s="24">
        <f t="shared" si="12"/>
        <v>0</v>
      </c>
      <c r="AA38" s="7"/>
      <c r="AB38" s="8" t="e">
        <f t="shared" si="2"/>
        <v>#DIV/0!</v>
      </c>
      <c r="AC38" s="7">
        <v>28315.1</v>
      </c>
      <c r="AD38" s="8">
        <v>0.5280816666666667</v>
      </c>
      <c r="AE38" s="7">
        <v>0</v>
      </c>
      <c r="AF38" s="8"/>
    </row>
    <row r="39" spans="1:32" ht="51" customHeight="1" hidden="1" outlineLevel="5">
      <c r="A39" s="21" t="s">
        <v>112</v>
      </c>
      <c r="B39" s="14" t="s">
        <v>60</v>
      </c>
      <c r="C39" s="5" t="s">
        <v>59</v>
      </c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7">
        <v>0</v>
      </c>
      <c r="P39" s="7">
        <v>0</v>
      </c>
      <c r="Q39" s="24"/>
      <c r="R39" s="7"/>
      <c r="S39" s="7"/>
      <c r="T39" s="7"/>
      <c r="U39" s="7"/>
      <c r="V39" s="7"/>
      <c r="W39" s="7"/>
      <c r="X39" s="7"/>
      <c r="Y39" s="7"/>
      <c r="Z39" s="24"/>
      <c r="AA39" s="7"/>
      <c r="AB39" s="8" t="e">
        <f t="shared" si="2"/>
        <v>#DIV/0!</v>
      </c>
      <c r="AC39" s="7">
        <v>28315.1</v>
      </c>
      <c r="AD39" s="8">
        <v>0.5280816666666667</v>
      </c>
      <c r="AE39" s="7">
        <v>0</v>
      </c>
      <c r="AF39" s="8"/>
    </row>
    <row r="40" spans="1:32" ht="51" customHeight="1" outlineLevel="5" thickBot="1">
      <c r="A40" s="28" t="s">
        <v>135</v>
      </c>
      <c r="B40" s="29" t="s">
        <v>136</v>
      </c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7"/>
      <c r="P40" s="7"/>
      <c r="Q40" s="7">
        <v>460000</v>
      </c>
      <c r="R40" s="7"/>
      <c r="S40" s="7"/>
      <c r="T40" s="7"/>
      <c r="U40" s="7"/>
      <c r="V40" s="7"/>
      <c r="W40" s="7"/>
      <c r="X40" s="7"/>
      <c r="Y40" s="7"/>
      <c r="Z40" s="7">
        <v>460228.5</v>
      </c>
      <c r="AA40" s="7"/>
      <c r="AB40" s="8">
        <v>1.0005</v>
      </c>
      <c r="AC40" s="7"/>
      <c r="AD40" s="8"/>
      <c r="AE40" s="7"/>
      <c r="AF40" s="8"/>
    </row>
    <row r="41" spans="1:32" ht="51" customHeight="1" outlineLevel="5" thickBot="1">
      <c r="A41" s="30" t="s">
        <v>137</v>
      </c>
      <c r="B41" s="31" t="s">
        <v>138</v>
      </c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7"/>
      <c r="P41" s="7"/>
      <c r="Q41" s="7">
        <v>460000</v>
      </c>
      <c r="R41" s="7"/>
      <c r="S41" s="7"/>
      <c r="T41" s="7"/>
      <c r="U41" s="7"/>
      <c r="V41" s="7"/>
      <c r="W41" s="7"/>
      <c r="X41" s="7"/>
      <c r="Y41" s="7"/>
      <c r="Z41" s="7">
        <v>460228.5</v>
      </c>
      <c r="AA41" s="7"/>
      <c r="AB41" s="8">
        <v>1.0005</v>
      </c>
      <c r="AC41" s="7"/>
      <c r="AD41" s="8"/>
      <c r="AE41" s="7"/>
      <c r="AF41" s="8"/>
    </row>
    <row r="42" spans="1:32" ht="51" customHeight="1" outlineLevel="5" thickBot="1">
      <c r="A42" s="30" t="s">
        <v>139</v>
      </c>
      <c r="B42" s="31" t="s">
        <v>140</v>
      </c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7"/>
      <c r="P42" s="7"/>
      <c r="Q42" s="7">
        <v>460000</v>
      </c>
      <c r="R42" s="7"/>
      <c r="S42" s="7"/>
      <c r="T42" s="7"/>
      <c r="U42" s="7"/>
      <c r="V42" s="7"/>
      <c r="W42" s="7"/>
      <c r="X42" s="7"/>
      <c r="Y42" s="7"/>
      <c r="Z42" s="7">
        <v>460228.5</v>
      </c>
      <c r="AA42" s="7"/>
      <c r="AB42" s="8">
        <v>1.0005</v>
      </c>
      <c r="AC42" s="7"/>
      <c r="AD42" s="8"/>
      <c r="AE42" s="7"/>
      <c r="AF42" s="8"/>
    </row>
    <row r="43" spans="1:32" ht="51" customHeight="1" outlineLevel="5" thickBot="1">
      <c r="A43" s="30" t="s">
        <v>141</v>
      </c>
      <c r="B43" s="31" t="s">
        <v>142</v>
      </c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7"/>
      <c r="P43" s="7"/>
      <c r="Q43" s="7">
        <v>460000</v>
      </c>
      <c r="R43" s="7"/>
      <c r="S43" s="7"/>
      <c r="T43" s="7"/>
      <c r="U43" s="7"/>
      <c r="V43" s="7"/>
      <c r="W43" s="7"/>
      <c r="X43" s="7"/>
      <c r="Y43" s="7"/>
      <c r="Z43" s="7">
        <v>460228.5</v>
      </c>
      <c r="AA43" s="7"/>
      <c r="AB43" s="8">
        <v>1.0005</v>
      </c>
      <c r="AC43" s="7"/>
      <c r="AD43" s="8"/>
      <c r="AE43" s="7"/>
      <c r="AF43" s="8"/>
    </row>
    <row r="44" spans="1:32" ht="15" customHeight="1">
      <c r="A44" s="5" t="s">
        <v>61</v>
      </c>
      <c r="B44" s="14" t="s">
        <v>62</v>
      </c>
      <c r="C44" s="5" t="s">
        <v>61</v>
      </c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7">
        <v>0</v>
      </c>
      <c r="P44" s="7">
        <v>3919</v>
      </c>
      <c r="Q44" s="7">
        <f>Q45</f>
        <v>2007982.47</v>
      </c>
      <c r="R44" s="7">
        <f aca="true" t="shared" si="13" ref="R44:Z44">R45</f>
        <v>0</v>
      </c>
      <c r="S44" s="7">
        <f t="shared" si="13"/>
        <v>0</v>
      </c>
      <c r="T44" s="7">
        <f t="shared" si="13"/>
        <v>0</v>
      </c>
      <c r="U44" s="7">
        <f t="shared" si="13"/>
        <v>0</v>
      </c>
      <c r="V44" s="7">
        <f t="shared" si="13"/>
        <v>0</v>
      </c>
      <c r="W44" s="7">
        <f t="shared" si="13"/>
        <v>0</v>
      </c>
      <c r="X44" s="7">
        <f t="shared" si="13"/>
        <v>0</v>
      </c>
      <c r="Y44" s="7">
        <f t="shared" si="13"/>
        <v>0</v>
      </c>
      <c r="Z44" s="7">
        <f t="shared" si="13"/>
        <v>1791657.03</v>
      </c>
      <c r="AA44" s="7"/>
      <c r="AB44" s="8">
        <f t="shared" si="2"/>
        <v>0.8922672666559683</v>
      </c>
      <c r="AC44" s="7">
        <v>2336748</v>
      </c>
      <c r="AD44" s="8">
        <v>0.4104024103188939</v>
      </c>
      <c r="AE44" s="7">
        <v>0</v>
      </c>
      <c r="AF44" s="8"/>
    </row>
    <row r="45" spans="1:32" ht="38.25" customHeight="1" outlineLevel="1">
      <c r="A45" s="5" t="s">
        <v>63</v>
      </c>
      <c r="B45" s="14" t="s">
        <v>64</v>
      </c>
      <c r="C45" s="5" t="s">
        <v>63</v>
      </c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7">
        <v>0</v>
      </c>
      <c r="P45" s="7">
        <v>3919</v>
      </c>
      <c r="Q45" s="7">
        <f>Q46+Q51+Q56</f>
        <v>2007982.47</v>
      </c>
      <c r="R45" s="7">
        <f aca="true" t="shared" si="14" ref="R45:Z45">R46+R51+R56</f>
        <v>0</v>
      </c>
      <c r="S45" s="7">
        <f t="shared" si="14"/>
        <v>0</v>
      </c>
      <c r="T45" s="7">
        <f t="shared" si="14"/>
        <v>0</v>
      </c>
      <c r="U45" s="7">
        <f t="shared" si="14"/>
        <v>0</v>
      </c>
      <c r="V45" s="7">
        <f t="shared" si="14"/>
        <v>0</v>
      </c>
      <c r="W45" s="7">
        <f t="shared" si="14"/>
        <v>0</v>
      </c>
      <c r="X45" s="7">
        <f t="shared" si="14"/>
        <v>0</v>
      </c>
      <c r="Y45" s="7">
        <f t="shared" si="14"/>
        <v>0</v>
      </c>
      <c r="Z45" s="7">
        <f t="shared" si="14"/>
        <v>1791657.03</v>
      </c>
      <c r="AA45" s="7"/>
      <c r="AB45" s="8">
        <f t="shared" si="2"/>
        <v>0.8922672666559683</v>
      </c>
      <c r="AC45" s="7">
        <v>2336748</v>
      </c>
      <c r="AD45" s="8">
        <v>0.4104024103188939</v>
      </c>
      <c r="AE45" s="7">
        <v>0</v>
      </c>
      <c r="AF45" s="8"/>
    </row>
    <row r="46" spans="1:32" ht="25.5" customHeight="1" outlineLevel="2">
      <c r="A46" s="21" t="s">
        <v>113</v>
      </c>
      <c r="B46" s="14" t="s">
        <v>66</v>
      </c>
      <c r="C46" s="5" t="s">
        <v>65</v>
      </c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7">
        <v>0</v>
      </c>
      <c r="P46" s="7">
        <v>0</v>
      </c>
      <c r="Q46" s="7">
        <f>Q47+Q49</f>
        <v>84000</v>
      </c>
      <c r="R46" s="7">
        <f aca="true" t="shared" si="15" ref="R46:Z46">R47+R49</f>
        <v>0</v>
      </c>
      <c r="S46" s="7">
        <f t="shared" si="15"/>
        <v>0</v>
      </c>
      <c r="T46" s="7">
        <f t="shared" si="15"/>
        <v>0</v>
      </c>
      <c r="U46" s="7">
        <f t="shared" si="15"/>
        <v>0</v>
      </c>
      <c r="V46" s="7">
        <f t="shared" si="15"/>
        <v>0</v>
      </c>
      <c r="W46" s="7">
        <f t="shared" si="15"/>
        <v>0</v>
      </c>
      <c r="X46" s="7">
        <f t="shared" si="15"/>
        <v>0</v>
      </c>
      <c r="Y46" s="7">
        <f t="shared" si="15"/>
        <v>0</v>
      </c>
      <c r="Z46" s="7">
        <f t="shared" si="15"/>
        <v>63000</v>
      </c>
      <c r="AA46" s="7"/>
      <c r="AB46" s="8">
        <f t="shared" si="2"/>
        <v>0.75</v>
      </c>
      <c r="AC46" s="7">
        <v>1023714</v>
      </c>
      <c r="AD46" s="8">
        <v>0.5000073261576061</v>
      </c>
      <c r="AE46" s="7">
        <v>0</v>
      </c>
      <c r="AF46" s="8"/>
    </row>
    <row r="47" spans="1:32" ht="25.5" customHeight="1" outlineLevel="4">
      <c r="A47" s="21" t="s">
        <v>114</v>
      </c>
      <c r="B47" s="14" t="s">
        <v>68</v>
      </c>
      <c r="C47" s="5" t="s">
        <v>67</v>
      </c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7">
        <v>0</v>
      </c>
      <c r="P47" s="7">
        <v>0</v>
      </c>
      <c r="Q47" s="7">
        <f>Q48</f>
        <v>84000</v>
      </c>
      <c r="R47" s="7">
        <f aca="true" t="shared" si="16" ref="R47:Z47">R48</f>
        <v>0</v>
      </c>
      <c r="S47" s="7">
        <f t="shared" si="16"/>
        <v>0</v>
      </c>
      <c r="T47" s="7">
        <f t="shared" si="16"/>
        <v>0</v>
      </c>
      <c r="U47" s="7">
        <f t="shared" si="16"/>
        <v>0</v>
      </c>
      <c r="V47" s="7">
        <f t="shared" si="16"/>
        <v>0</v>
      </c>
      <c r="W47" s="7">
        <f t="shared" si="16"/>
        <v>0</v>
      </c>
      <c r="X47" s="7">
        <f t="shared" si="16"/>
        <v>0</v>
      </c>
      <c r="Y47" s="7">
        <f t="shared" si="16"/>
        <v>0</v>
      </c>
      <c r="Z47" s="7">
        <f t="shared" si="16"/>
        <v>63000</v>
      </c>
      <c r="AA47" s="7"/>
      <c r="AB47" s="8">
        <f t="shared" si="2"/>
        <v>0.75</v>
      </c>
      <c r="AC47" s="7">
        <v>634112</v>
      </c>
      <c r="AD47" s="8">
        <v>0.5000299613656075</v>
      </c>
      <c r="AE47" s="7">
        <v>0</v>
      </c>
      <c r="AF47" s="8"/>
    </row>
    <row r="48" spans="1:32" ht="25.5" customHeight="1" outlineLevel="5">
      <c r="A48" s="21" t="s">
        <v>115</v>
      </c>
      <c r="B48" s="14" t="s">
        <v>70</v>
      </c>
      <c r="C48" s="5" t="s">
        <v>69</v>
      </c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7">
        <v>0</v>
      </c>
      <c r="P48" s="7">
        <v>0</v>
      </c>
      <c r="Q48" s="7">
        <v>84000</v>
      </c>
      <c r="R48" s="7"/>
      <c r="S48" s="7"/>
      <c r="T48" s="7"/>
      <c r="U48" s="7"/>
      <c r="V48" s="7"/>
      <c r="W48" s="7"/>
      <c r="X48" s="7"/>
      <c r="Y48" s="7"/>
      <c r="Z48" s="7">
        <v>63000</v>
      </c>
      <c r="AA48" s="7"/>
      <c r="AB48" s="8">
        <f t="shared" si="2"/>
        <v>0.75</v>
      </c>
      <c r="AC48" s="7">
        <v>634112</v>
      </c>
      <c r="AD48" s="8">
        <v>0.5000299613656075</v>
      </c>
      <c r="AE48" s="7">
        <v>0</v>
      </c>
      <c r="AF48" s="8"/>
    </row>
    <row r="49" spans="1:32" ht="25.5" customHeight="1" hidden="1" outlineLevel="4">
      <c r="A49" s="21" t="s">
        <v>116</v>
      </c>
      <c r="B49" s="14" t="s">
        <v>72</v>
      </c>
      <c r="C49" s="5" t="s">
        <v>71</v>
      </c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7">
        <v>0</v>
      </c>
      <c r="P49" s="7">
        <v>0</v>
      </c>
      <c r="Q49" s="7">
        <f>Q50</f>
        <v>0</v>
      </c>
      <c r="R49" s="7">
        <f aca="true" t="shared" si="17" ref="R49:Z49">R50</f>
        <v>0</v>
      </c>
      <c r="S49" s="7">
        <f t="shared" si="17"/>
        <v>0</v>
      </c>
      <c r="T49" s="7">
        <f t="shared" si="17"/>
        <v>0</v>
      </c>
      <c r="U49" s="7">
        <f t="shared" si="17"/>
        <v>0</v>
      </c>
      <c r="V49" s="7">
        <f t="shared" si="17"/>
        <v>0</v>
      </c>
      <c r="W49" s="7">
        <f t="shared" si="17"/>
        <v>0</v>
      </c>
      <c r="X49" s="7">
        <f t="shared" si="17"/>
        <v>0</v>
      </c>
      <c r="Y49" s="7">
        <f t="shared" si="17"/>
        <v>0</v>
      </c>
      <c r="Z49" s="7">
        <f t="shared" si="17"/>
        <v>0</v>
      </c>
      <c r="AA49" s="7"/>
      <c r="AB49" s="8"/>
      <c r="AC49" s="7">
        <v>389602</v>
      </c>
      <c r="AD49" s="8">
        <v>0.4999704809550823</v>
      </c>
      <c r="AE49" s="7">
        <v>0</v>
      </c>
      <c r="AF49" s="8"/>
    </row>
    <row r="50" spans="1:32" ht="38.25" customHeight="1" hidden="1" outlineLevel="5">
      <c r="A50" s="21" t="s">
        <v>117</v>
      </c>
      <c r="B50" s="14" t="s">
        <v>74</v>
      </c>
      <c r="C50" s="5" t="s">
        <v>73</v>
      </c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7">
        <v>0</v>
      </c>
      <c r="P50" s="7">
        <v>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7">
        <v>389602</v>
      </c>
      <c r="AD50" s="8">
        <v>0.4999704809550823</v>
      </c>
      <c r="AE50" s="7">
        <v>0</v>
      </c>
      <c r="AF50" s="8"/>
    </row>
    <row r="51" spans="1:32" ht="25.5" customHeight="1" outlineLevel="2" collapsed="1">
      <c r="A51" s="21" t="s">
        <v>118</v>
      </c>
      <c r="B51" s="27" t="s">
        <v>131</v>
      </c>
      <c r="C51" s="5" t="s">
        <v>75</v>
      </c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7">
        <v>0</v>
      </c>
      <c r="P51" s="7">
        <v>3919</v>
      </c>
      <c r="Q51" s="7">
        <f>Q52+Q54</f>
        <v>59257</v>
      </c>
      <c r="R51" s="7">
        <f aca="true" t="shared" si="18" ref="R51:Z51">R52+R54</f>
        <v>0</v>
      </c>
      <c r="S51" s="7">
        <f t="shared" si="18"/>
        <v>0</v>
      </c>
      <c r="T51" s="7">
        <f t="shared" si="18"/>
        <v>0</v>
      </c>
      <c r="U51" s="7">
        <f t="shared" si="18"/>
        <v>0</v>
      </c>
      <c r="V51" s="7">
        <f t="shared" si="18"/>
        <v>0</v>
      </c>
      <c r="W51" s="7">
        <f t="shared" si="18"/>
        <v>0</v>
      </c>
      <c r="X51" s="7">
        <f t="shared" si="18"/>
        <v>0</v>
      </c>
      <c r="Y51" s="7">
        <f t="shared" si="18"/>
        <v>0</v>
      </c>
      <c r="Z51" s="7">
        <f t="shared" si="18"/>
        <v>44439</v>
      </c>
      <c r="AA51" s="7"/>
      <c r="AB51" s="8">
        <f t="shared" si="2"/>
        <v>0.7499367163373104</v>
      </c>
      <c r="AC51" s="7">
        <v>41685</v>
      </c>
      <c r="AD51" s="8">
        <v>0.5035727045373347</v>
      </c>
      <c r="AE51" s="7">
        <v>0</v>
      </c>
      <c r="AF51" s="8"/>
    </row>
    <row r="52" spans="1:32" ht="25.5" customHeight="1" outlineLevel="2">
      <c r="A52" s="21" t="s">
        <v>130</v>
      </c>
      <c r="B52" s="22" t="s">
        <v>132</v>
      </c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7"/>
      <c r="P52" s="7"/>
      <c r="Q52" s="7">
        <f>Q53</f>
        <v>59257</v>
      </c>
      <c r="R52" s="7">
        <f aca="true" t="shared" si="19" ref="R52:Z52">R53</f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44439</v>
      </c>
      <c r="AA52" s="7"/>
      <c r="AB52" s="8">
        <f t="shared" si="2"/>
        <v>0.7499367163373104</v>
      </c>
      <c r="AC52" s="7"/>
      <c r="AD52" s="8"/>
      <c r="AE52" s="7"/>
      <c r="AF52" s="8"/>
    </row>
    <row r="53" spans="1:32" ht="50.25" customHeight="1" outlineLevel="5">
      <c r="A53" s="21" t="s">
        <v>119</v>
      </c>
      <c r="B53" s="14" t="s">
        <v>77</v>
      </c>
      <c r="C53" s="5" t="s">
        <v>76</v>
      </c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7">
        <v>0</v>
      </c>
      <c r="P53" s="7">
        <v>-586</v>
      </c>
      <c r="Q53" s="7">
        <v>59257</v>
      </c>
      <c r="R53" s="7"/>
      <c r="S53" s="7"/>
      <c r="T53" s="7"/>
      <c r="U53" s="7"/>
      <c r="V53" s="7"/>
      <c r="W53" s="7"/>
      <c r="X53" s="7"/>
      <c r="Y53" s="7"/>
      <c r="Z53" s="7">
        <v>44439</v>
      </c>
      <c r="AA53" s="7"/>
      <c r="AB53" s="8">
        <f t="shared" si="2"/>
        <v>0.7499367163373104</v>
      </c>
      <c r="AC53" s="7">
        <v>32145</v>
      </c>
      <c r="AD53" s="8">
        <v>0.4676658110457895</v>
      </c>
      <c r="AE53" s="7">
        <v>0</v>
      </c>
      <c r="AF53" s="8"/>
    </row>
    <row r="54" spans="1:32" ht="38.25" customHeight="1" hidden="1" outlineLevel="4">
      <c r="A54" s="21" t="s">
        <v>120</v>
      </c>
      <c r="B54" s="14" t="s">
        <v>79</v>
      </c>
      <c r="C54" s="5" t="s">
        <v>78</v>
      </c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7">
        <v>0</v>
      </c>
      <c r="P54" s="7">
        <v>4505</v>
      </c>
      <c r="Q54" s="7">
        <f>Q55</f>
        <v>0</v>
      </c>
      <c r="R54" s="7">
        <f aca="true" t="shared" si="20" ref="R54:Z54">R55</f>
        <v>0</v>
      </c>
      <c r="S54" s="7">
        <f t="shared" si="20"/>
        <v>0</v>
      </c>
      <c r="T54" s="7">
        <f t="shared" si="20"/>
        <v>0</v>
      </c>
      <c r="U54" s="7">
        <f t="shared" si="20"/>
        <v>0</v>
      </c>
      <c r="V54" s="7">
        <f t="shared" si="20"/>
        <v>0</v>
      </c>
      <c r="W54" s="7">
        <f t="shared" si="20"/>
        <v>0</v>
      </c>
      <c r="X54" s="7">
        <f t="shared" si="20"/>
        <v>0</v>
      </c>
      <c r="Y54" s="7">
        <f t="shared" si="20"/>
        <v>0</v>
      </c>
      <c r="Z54" s="7">
        <f t="shared" si="20"/>
        <v>0</v>
      </c>
      <c r="AA54" s="7"/>
      <c r="AB54" s="8"/>
      <c r="AC54" s="7">
        <v>9540</v>
      </c>
      <c r="AD54" s="8">
        <v>0.5955056179775281</v>
      </c>
      <c r="AE54" s="7">
        <v>0</v>
      </c>
      <c r="AF54" s="8"/>
    </row>
    <row r="55" spans="1:32" ht="38.25" customHeight="1" hidden="1" outlineLevel="5">
      <c r="A55" s="21" t="s">
        <v>121</v>
      </c>
      <c r="B55" s="14" t="s">
        <v>81</v>
      </c>
      <c r="C55" s="5" t="s">
        <v>80</v>
      </c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7">
        <v>0</v>
      </c>
      <c r="P55" s="7">
        <v>4505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  <c r="AC55" s="7">
        <v>9540</v>
      </c>
      <c r="AD55" s="8">
        <v>0.5955056179775281</v>
      </c>
      <c r="AE55" s="7">
        <v>0</v>
      </c>
      <c r="AF55" s="8"/>
    </row>
    <row r="56" spans="1:32" ht="15" customHeight="1" outlineLevel="2" collapsed="1">
      <c r="A56" s="21" t="s">
        <v>122</v>
      </c>
      <c r="B56" s="14" t="s">
        <v>83</v>
      </c>
      <c r="C56" s="5" t="s">
        <v>82</v>
      </c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7">
        <v>0</v>
      </c>
      <c r="P56" s="7">
        <v>0</v>
      </c>
      <c r="Q56" s="7">
        <f>Q57+Q59</f>
        <v>1864725.47</v>
      </c>
      <c r="R56" s="7">
        <f aca="true" t="shared" si="21" ref="R56:Z56">R57+R59</f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1684218.03</v>
      </c>
      <c r="AA56" s="7"/>
      <c r="AB56" s="8">
        <f t="shared" si="2"/>
        <v>0.9031989196779728</v>
      </c>
      <c r="AC56" s="7">
        <v>1271349</v>
      </c>
      <c r="AD56" s="8">
        <v>0.30598106301501476</v>
      </c>
      <c r="AE56" s="7">
        <v>0</v>
      </c>
      <c r="AF56" s="8"/>
    </row>
    <row r="57" spans="1:32" ht="63.75" customHeight="1" outlineLevel="4">
      <c r="A57" s="21" t="s">
        <v>123</v>
      </c>
      <c r="B57" s="14" t="s">
        <v>85</v>
      </c>
      <c r="C57" s="5" t="s">
        <v>84</v>
      </c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7">
        <v>0</v>
      </c>
      <c r="P57" s="7">
        <v>0</v>
      </c>
      <c r="Q57" s="7">
        <f>Q58</f>
        <v>1064725.47</v>
      </c>
      <c r="R57" s="7">
        <f aca="true" t="shared" si="22" ref="R57:Z57">R58</f>
        <v>0</v>
      </c>
      <c r="S57" s="7">
        <f t="shared" si="22"/>
        <v>0</v>
      </c>
      <c r="T57" s="7">
        <f t="shared" si="22"/>
        <v>0</v>
      </c>
      <c r="U57" s="7">
        <f t="shared" si="22"/>
        <v>0</v>
      </c>
      <c r="V57" s="7">
        <f t="shared" si="22"/>
        <v>0</v>
      </c>
      <c r="W57" s="7">
        <f t="shared" si="22"/>
        <v>0</v>
      </c>
      <c r="X57" s="7">
        <f t="shared" si="22"/>
        <v>0</v>
      </c>
      <c r="Y57" s="7">
        <f t="shared" si="22"/>
        <v>0</v>
      </c>
      <c r="Z57" s="7">
        <f t="shared" si="22"/>
        <v>934266.03</v>
      </c>
      <c r="AA57" s="7"/>
      <c r="AB57" s="8">
        <f t="shared" si="2"/>
        <v>0.8774712884439593</v>
      </c>
      <c r="AC57" s="7">
        <v>1271349</v>
      </c>
      <c r="AD57" s="8">
        <v>0.30598106301501476</v>
      </c>
      <c r="AE57" s="7">
        <v>0</v>
      </c>
      <c r="AF57" s="8"/>
    </row>
    <row r="58" spans="1:32" ht="76.5" customHeight="1" outlineLevel="5">
      <c r="A58" s="21" t="s">
        <v>124</v>
      </c>
      <c r="B58" s="22" t="s">
        <v>87</v>
      </c>
      <c r="C58" s="5" t="s">
        <v>86</v>
      </c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7">
        <v>0</v>
      </c>
      <c r="P58" s="7">
        <v>0</v>
      </c>
      <c r="Q58" s="7">
        <v>1064725.47</v>
      </c>
      <c r="R58" s="7"/>
      <c r="S58" s="7"/>
      <c r="T58" s="7"/>
      <c r="U58" s="7"/>
      <c r="V58" s="7"/>
      <c r="W58" s="7"/>
      <c r="X58" s="7"/>
      <c r="Y58" s="7"/>
      <c r="Z58" s="7">
        <v>934266.03</v>
      </c>
      <c r="AA58" s="7"/>
      <c r="AB58" s="8">
        <f t="shared" si="2"/>
        <v>0.8774712884439593</v>
      </c>
      <c r="AC58" s="7">
        <v>1271349</v>
      </c>
      <c r="AD58" s="8">
        <v>0.30598106301501476</v>
      </c>
      <c r="AE58" s="7">
        <v>0</v>
      </c>
      <c r="AF58" s="8"/>
    </row>
    <row r="59" spans="1:32" ht="31.5" customHeight="1" outlineLevel="5">
      <c r="A59" s="21" t="s">
        <v>127</v>
      </c>
      <c r="B59" s="14" t="s">
        <v>126</v>
      </c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7"/>
      <c r="P59" s="7"/>
      <c r="Q59" s="7">
        <f>Q60</f>
        <v>800000</v>
      </c>
      <c r="R59" s="7">
        <f aca="true" t="shared" si="23" ref="R59:Z59">R60</f>
        <v>0</v>
      </c>
      <c r="S59" s="7">
        <f t="shared" si="23"/>
        <v>0</v>
      </c>
      <c r="T59" s="7">
        <f t="shared" si="23"/>
        <v>0</v>
      </c>
      <c r="U59" s="7">
        <f t="shared" si="23"/>
        <v>0</v>
      </c>
      <c r="V59" s="7">
        <f t="shared" si="23"/>
        <v>0</v>
      </c>
      <c r="W59" s="7">
        <f t="shared" si="23"/>
        <v>0</v>
      </c>
      <c r="X59" s="7">
        <f t="shared" si="23"/>
        <v>0</v>
      </c>
      <c r="Y59" s="7">
        <f t="shared" si="23"/>
        <v>0</v>
      </c>
      <c r="Z59" s="7">
        <f t="shared" si="23"/>
        <v>749952</v>
      </c>
      <c r="AA59" s="7"/>
      <c r="AB59" s="8">
        <f t="shared" si="2"/>
        <v>0.93744</v>
      </c>
      <c r="AC59" s="7"/>
      <c r="AD59" s="8"/>
      <c r="AE59" s="7"/>
      <c r="AF59" s="8"/>
    </row>
    <row r="60" spans="1:32" ht="30" customHeight="1" outlineLevel="5">
      <c r="A60" s="21" t="s">
        <v>128</v>
      </c>
      <c r="B60" s="22" t="s">
        <v>129</v>
      </c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7"/>
      <c r="P60" s="7"/>
      <c r="Q60" s="7">
        <v>800000</v>
      </c>
      <c r="R60" s="7"/>
      <c r="S60" s="7"/>
      <c r="T60" s="7"/>
      <c r="U60" s="7"/>
      <c r="V60" s="7"/>
      <c r="W60" s="7"/>
      <c r="X60" s="7"/>
      <c r="Y60" s="7"/>
      <c r="Z60" s="7">
        <v>749952</v>
      </c>
      <c r="AA60" s="7"/>
      <c r="AB60" s="8">
        <f t="shared" si="2"/>
        <v>0.93744</v>
      </c>
      <c r="AC60" s="7"/>
      <c r="AD60" s="8"/>
      <c r="AE60" s="7"/>
      <c r="AF60" s="8"/>
    </row>
    <row r="61" spans="1:32" ht="15" customHeight="1">
      <c r="A61" s="52" t="s">
        <v>88</v>
      </c>
      <c r="B61" s="53"/>
      <c r="C61" s="53"/>
      <c r="D61" s="53"/>
      <c r="E61" s="53"/>
      <c r="F61" s="53"/>
      <c r="G61" s="53"/>
      <c r="H61" s="54"/>
      <c r="I61" s="9"/>
      <c r="J61" s="9"/>
      <c r="K61" s="9"/>
      <c r="L61" s="9"/>
      <c r="M61" s="9"/>
      <c r="N61" s="9"/>
      <c r="O61" s="10">
        <v>0</v>
      </c>
      <c r="P61" s="10">
        <v>3919</v>
      </c>
      <c r="Q61" s="10">
        <f>Q44+Q12</f>
        <v>2931608.4699999997</v>
      </c>
      <c r="R61" s="10">
        <f aca="true" t="shared" si="24" ref="R61:Z61">R44+R12</f>
        <v>0</v>
      </c>
      <c r="S61" s="10">
        <f t="shared" si="24"/>
        <v>0</v>
      </c>
      <c r="T61" s="10">
        <f t="shared" si="24"/>
        <v>0</v>
      </c>
      <c r="U61" s="10">
        <f t="shared" si="24"/>
        <v>0</v>
      </c>
      <c r="V61" s="10">
        <f t="shared" si="24"/>
        <v>0</v>
      </c>
      <c r="W61" s="10">
        <f t="shared" si="24"/>
        <v>0</v>
      </c>
      <c r="X61" s="10">
        <f t="shared" si="24"/>
        <v>0</v>
      </c>
      <c r="Y61" s="10">
        <f t="shared" si="24"/>
        <v>0</v>
      </c>
      <c r="Z61" s="10">
        <f t="shared" si="24"/>
        <v>2721497.48</v>
      </c>
      <c r="AA61" s="10"/>
      <c r="AB61" s="26">
        <f t="shared" si="2"/>
        <v>0.9283291093779655</v>
      </c>
      <c r="AC61" s="10">
        <v>3105248.09</v>
      </c>
      <c r="AD61" s="11">
        <v>0.3814894913401504</v>
      </c>
      <c r="AE61" s="10">
        <v>0</v>
      </c>
      <c r="AF61" s="11"/>
    </row>
    <row r="62" spans="1:32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 t="s">
        <v>2</v>
      </c>
      <c r="AB62" s="12"/>
      <c r="AC62" s="12"/>
      <c r="AD62" s="12"/>
      <c r="AE62" s="12"/>
      <c r="AF62" s="12"/>
    </row>
    <row r="63" spans="1:32" ht="1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13"/>
      <c r="Z63" s="13"/>
      <c r="AA63" s="13"/>
      <c r="AB63" s="13"/>
      <c r="AC63" s="13"/>
      <c r="AD63" s="13"/>
      <c r="AE63" s="13"/>
      <c r="AF63" s="13"/>
    </row>
  </sheetData>
  <sheetProtection/>
  <mergeCells count="33">
    <mergeCell ref="X10:Z11"/>
    <mergeCell ref="AE10:AF10"/>
    <mergeCell ref="A61:H61"/>
    <mergeCell ref="A63:X63"/>
    <mergeCell ref="AC10:AD10"/>
    <mergeCell ref="T10:T11"/>
    <mergeCell ref="U10:U11"/>
    <mergeCell ref="V10:V11"/>
    <mergeCell ref="W10:W11"/>
    <mergeCell ref="P10:P11"/>
    <mergeCell ref="L10:L11"/>
    <mergeCell ref="Q10:Q11"/>
    <mergeCell ref="R10:R11"/>
    <mergeCell ref="S10:S11"/>
    <mergeCell ref="M10:M11"/>
    <mergeCell ref="N10:N11"/>
    <mergeCell ref="O10:O11"/>
    <mergeCell ref="B10:B11"/>
    <mergeCell ref="C10:C11"/>
    <mergeCell ref="D10:D11"/>
    <mergeCell ref="E10:E11"/>
    <mergeCell ref="F10:H10"/>
    <mergeCell ref="I10:K10"/>
    <mergeCell ref="AB10:AB11"/>
    <mergeCell ref="Z2:AB2"/>
    <mergeCell ref="Q3:AB3"/>
    <mergeCell ref="Q4:AB4"/>
    <mergeCell ref="Q5:AB5"/>
    <mergeCell ref="A6:AF6"/>
    <mergeCell ref="A7:AD7"/>
    <mergeCell ref="A8:AD8"/>
    <mergeCell ref="A9:AF9"/>
    <mergeCell ref="A10:A11"/>
  </mergeCells>
  <printOptions/>
  <pageMargins left="0.3937007874015748" right="0" top="0.5905511811023623" bottom="0" header="0" footer="0"/>
  <pageSetup errors="blank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Администратор</cp:lastModifiedBy>
  <cp:lastPrinted>2017-11-07T11:31:12Z</cp:lastPrinted>
  <dcterms:created xsi:type="dcterms:W3CDTF">2016-07-04T08:22:14Z</dcterms:created>
  <dcterms:modified xsi:type="dcterms:W3CDTF">2018-07-27T07:49:39Z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(x86)\Keysystems\BudgetSmart16\profile\ReportManager\sqr_info_isp_budg_inc.xls</vt:lpwstr>
  </property>
</Properties>
</file>