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исполн.за 1 полуг.2023 после проверки\"/>
    </mc:Choice>
  </mc:AlternateContent>
  <xr:revisionPtr revIDLastSave="0" documentId="13_ncr:1_{F7CF6A1C-CC01-4A3F-A2FB-C689E49DF72A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Документ" sheetId="2" r:id="rId1"/>
  </sheets>
  <externalReferences>
    <externalReference r:id="rId2"/>
    <externalReference r:id="rId3"/>
    <externalReference r:id="rId4"/>
  </externalReferences>
  <definedNames>
    <definedName name="_xlnm.Print_Titles" localSheetId="0">Документ!$13:$14</definedName>
    <definedName name="_xlnm.Print_Area" localSheetId="0">Документ!$A$1:$AL$55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16" i="2" l="1"/>
  <c r="AG17" i="2"/>
  <c r="AG18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4" i="2"/>
  <c r="AG45" i="2"/>
  <c r="AG50" i="2"/>
  <c r="AG53" i="2"/>
  <c r="AG15" i="2"/>
  <c r="AA52" i="2" l="1"/>
  <c r="AG52" i="2" s="1"/>
  <c r="AB52" i="2"/>
  <c r="AC52" i="2"/>
  <c r="AD52" i="2"/>
  <c r="AE52" i="2"/>
  <c r="AF52" i="2"/>
  <c r="AA51" i="2"/>
  <c r="AG51" i="2" s="1"/>
  <c r="AB51" i="2"/>
  <c r="AC51" i="2"/>
  <c r="AD51" i="2"/>
  <c r="AE51" i="2"/>
  <c r="AF51" i="2"/>
  <c r="AA49" i="2"/>
  <c r="AG49" i="2" s="1"/>
  <c r="AB49" i="2"/>
  <c r="AC49" i="2"/>
  <c r="AD49" i="2"/>
  <c r="AE49" i="2"/>
  <c r="AF49" i="2"/>
  <c r="AA48" i="2"/>
  <c r="AG48" i="2" s="1"/>
  <c r="AB48" i="2"/>
  <c r="AC48" i="2"/>
  <c r="AD48" i="2"/>
  <c r="AE48" i="2"/>
  <c r="AF48" i="2"/>
  <c r="AA43" i="2"/>
  <c r="AG43" i="2" s="1"/>
  <c r="AB43" i="2"/>
  <c r="AC43" i="2"/>
  <c r="AD43" i="2"/>
  <c r="AE43" i="2"/>
  <c r="AF43" i="2"/>
  <c r="AA42" i="2"/>
  <c r="AG42" i="2" s="1"/>
  <c r="AB42" i="2"/>
  <c r="AC42" i="2"/>
  <c r="AD42" i="2"/>
  <c r="AE42" i="2"/>
  <c r="AF42" i="2"/>
  <c r="R47" i="2" l="1"/>
  <c r="AG47" i="2" s="1"/>
  <c r="R46" i="2"/>
  <c r="AG46" i="2" s="1"/>
  <c r="R41" i="2" l="1"/>
  <c r="R40" i="2" l="1"/>
  <c r="AG40" i="2" s="1"/>
  <c r="AG41" i="2"/>
  <c r="AM40" i="2"/>
  <c r="R54" i="2"/>
  <c r="AG54" i="2" s="1"/>
  <c r="AB18" i="2" l="1"/>
  <c r="AC18" i="2"/>
  <c r="AD18" i="2"/>
  <c r="AE18" i="2"/>
  <c r="AF18" i="2"/>
  <c r="B45" i="2"/>
  <c r="B46" i="2"/>
  <c r="B47" i="2"/>
  <c r="A10" i="2" l="1"/>
  <c r="R7" i="2"/>
  <c r="R6" i="2"/>
  <c r="R5" i="2"/>
  <c r="R3" i="2"/>
  <c r="AA2" i="2"/>
  <c r="B53" i="2" l="1"/>
  <c r="B51" i="2"/>
  <c r="B52" i="2"/>
  <c r="B48" i="2"/>
  <c r="B22" i="2" l="1"/>
</calcChain>
</file>

<file path=xl/sharedStrings.xml><?xml version="1.0" encoding="utf-8"?>
<sst xmlns="http://schemas.openxmlformats.org/spreadsheetml/2006/main" count="152" uniqueCount="125">
  <si>
    <t>Код</t>
  </si>
  <si>
    <t>Наименование показателя</t>
  </si>
  <si>
    <t/>
  </si>
  <si>
    <t>Документ</t>
  </si>
  <si>
    <t>Плательщик</t>
  </si>
  <si>
    <t>План на год</t>
  </si>
  <si>
    <t>Исполнение за отчетный период</t>
  </si>
  <si>
    <t>Расхождение за отчетный период</t>
  </si>
  <si>
    <t>Расхождение кассового плана</t>
  </si>
  <si>
    <t>Итого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</si>
  <si>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</si>
  <si>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</si>
  <si>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</si>
  <si>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</si>
  <si>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</si>
  <si>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</si>
  <si>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18210102010010000110</t>
  </si>
  <si>
    <t>00010102020010000000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</si>
  <si>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</si>
  <si>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</si>
  <si>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</si>
  <si>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</si>
  <si>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 xml:space="preserve">        НАЛОГИ НА СОВОКУПНЫЙ ДОХОД</t>
  </si>
  <si>
    <t>00010503010000000000</t>
  </si>
  <si>
    <t>00010503010010000000</t>
  </si>
  <si>
    <t xml:space="preserve">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</si>
  <si>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</si>
  <si>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</si>
  <si>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</si>
  <si>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</si>
  <si>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</si>
  <si>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лиц. по ставкам применяемым к объектам налогооблажения расположенным в границах поселений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</si>
  <si>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</si>
  <si>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</si>
  <si>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</si>
  <si>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</si>
  <si>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</si>
  <si>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</si>
  <si>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</si>
  <si>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</si>
  <si>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лиц.обладающие земельным участком в границах сельских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</si>
  <si>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</si>
  <si>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</si>
  <si>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</si>
  <si>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</si>
  <si>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</si>
  <si>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</si>
  <si>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</si>
  <si>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</si>
  <si>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</si>
  <si>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</si>
  <si>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</si>
  <si>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00011406020000000000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</si>
  <si>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</si>
  <si>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92211406025100000430</t>
  </si>
  <si>
    <t xml:space="preserve">    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</si>
  <si>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</si>
  <si>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</si>
  <si>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</si>
  <si>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</si>
  <si>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00020216000000000000</t>
  </si>
  <si>
    <t>00020216001000000000</t>
  </si>
  <si>
    <t>00020225290000000000</t>
  </si>
  <si>
    <t>00020225299000000000</t>
  </si>
  <si>
    <t>00020225299100000000</t>
  </si>
  <si>
    <t>00020235118000000000</t>
  </si>
  <si>
    <t>00020235118100000000</t>
  </si>
  <si>
    <t>92220235118100000150</t>
  </si>
  <si>
    <t>00020240000000000000</t>
  </si>
  <si>
    <t>00020240010000000000</t>
  </si>
  <si>
    <t>00020240014000000000</t>
  </si>
  <si>
    <t>ИТОГО ДОХОДОВ</t>
  </si>
  <si>
    <t xml:space="preserve"> Дотации бюджетам бюджетной системы Российской Федерации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</si>
  <si>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</si>
  <si>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</si>
  <si>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000 2 02 20000 00 0000 150</t>
  </si>
  <si>
    <t xml:space="preserve">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</si>
  <si>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</si>
  <si>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Уточненный план на год, рублей</t>
  </si>
  <si>
    <t>Исполнение с начала года, рублей</t>
  </si>
  <si>
    <t>Процент исполнения</t>
  </si>
  <si>
    <t>000 100 00000 00 0000 000</t>
  </si>
  <si>
    <t>000 101 00000 00 0000 000</t>
  </si>
  <si>
    <t>000 101 02000 00 0000 110</t>
  </si>
  <si>
    <t>000 105 00000 00 0000 000</t>
  </si>
  <si>
    <t>000 105 03000 01 0000 110</t>
  </si>
  <si>
    <t>000 106 00000 00 0000 000</t>
  </si>
  <si>
    <t>000 106 01000 00 0000 110</t>
  </si>
  <si>
    <t>000 106 06030 00 0000 110</t>
  </si>
  <si>
    <t xml:space="preserve">                Земельный налог с организаций, обладающих земельным участком, расположенным в границиах сельских поселений</t>
  </si>
  <si>
    <t>000 106 06040 00 0000 110</t>
  </si>
  <si>
    <t>000 111 00000 00 0000 000</t>
  </si>
  <si>
    <t>000 111 05000 00 0000 120</t>
  </si>
  <si>
    <t>000 111 05030 00 0000 120</t>
  </si>
  <si>
    <t>000 114 00000 00 0000 000</t>
  </si>
  <si>
    <t>000 114 06020 00 0000 430</t>
  </si>
  <si>
    <t>000 200 00000 00 0000 000</t>
  </si>
  <si>
    <t>000 202 00000 00 0000 000</t>
  </si>
  <si>
    <t>000 202 10000 00 0000 150</t>
  </si>
  <si>
    <t>000 202 16001 00 0000 150</t>
  </si>
  <si>
    <t>000 202 30000 00 0000 150</t>
  </si>
  <si>
    <t>000 202 36118 00 0000 150</t>
  </si>
  <si>
    <t>000 202 40000 00 0000 150</t>
  </si>
  <si>
    <t>000 202 40014 00 0000 150</t>
  </si>
  <si>
    <t>000 101 02010 01 0000 110</t>
  </si>
  <si>
    <t>000 101 02020 01 0000 110</t>
  </si>
  <si>
    <t>000 101 02030 01 0000 110</t>
  </si>
  <si>
    <t>000 10503010 01 0000 110</t>
  </si>
  <si>
    <t>000 106 01030 10 0000 110</t>
  </si>
  <si>
    <t>000 106 06000 00 0000 110</t>
  </si>
  <si>
    <t>000 106 06033 10 0000 110</t>
  </si>
  <si>
    <t>000 106 06043 10 0000 110</t>
  </si>
  <si>
    <t>000 111 05035 10 0000 120</t>
  </si>
  <si>
    <t>000 114 06000 00 0000 430</t>
  </si>
  <si>
    <t>000 114 06025 10 0000 430</t>
  </si>
  <si>
    <t>000 202 16001 10 0000 150</t>
  </si>
  <si>
    <t>000  2 02 25299 00 0000 150</t>
  </si>
  <si>
    <t>000 2 02 25299 10 0000 150</t>
  </si>
  <si>
    <t>000 202 35118 10 0000 150</t>
  </si>
  <si>
    <t>000 202 40014 10 0000 150</t>
  </si>
  <si>
    <t>Брянской области за 1 полугодие 2023 года</t>
  </si>
  <si>
    <t xml:space="preserve">            Доходы от сдачи в аренду имущества, находящегося в оперативном управлении органов  местного самоуправления государственной власти, органов местного самоуправления, государственных внебюджетных фондов и созданных ими учреждений  (за исключением имущества муниципальных бюджетных и автономных учреждений)</t>
  </si>
  <si>
    <t>1 полугодие 2023 года"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</si>
  <si>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</si>
  <si>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>администрации № 21 от 12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</si>
</sst>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69">
    <xf numFmtId="0" fontId="0" fillId="0" borderId="0" xfId="0"/>
    <xf numFmtId="0" fontId="5" fillId="0" borderId="0" xfId="0" applyFont="1" applyProtection="1">
      <protection locked="0"/>
    </xf>
    <xf numFmtId="0" fontId="6" fillId="0" borderId="1" xfId="1" applyNumberFormat="1" applyFont="1" applyAlignment="1" applyProtection="1">
      <alignment wrapText="1"/>
    </xf>
    <xf numFmtId="0" fontId="6" fillId="0" borderId="1" xfId="2" applyNumberFormat="1" applyFont="1" applyProtection="1"/>
    <xf numFmtId="0" fontId="7" fillId="0" borderId="1" xfId="1" applyNumberFormat="1" applyFont="1" applyAlignment="1" applyProtection="1">
      <alignment horizontal="center" wrapText="1"/>
    </xf>
    <xf numFmtId="0" fontId="8" fillId="0" borderId="1" xfId="3" applyNumberFormat="1" applyFont="1" applyProtection="1">
      <alignment horizontal="center" wrapText="1"/>
    </xf>
    <xf numFmtId="0" fontId="8" fillId="0" borderId="1" xfId="4" applyNumberFormat="1" applyFont="1" applyProtection="1">
      <alignment horizontal="center"/>
    </xf>
    <xf numFmtId="0" fontId="6" fillId="0" borderId="3" xfId="13" applyNumberFormat="1" applyFont="1" applyProtection="1">
      <alignment horizontal="center" vertical="center" wrapText="1"/>
    </xf>
    <xf numFmtId="0" fontId="6" fillId="0" borderId="2" xfId="12" applyNumberFormat="1" applyFont="1" applyProtection="1">
      <alignment horizontal="center" vertical="center" wrapText="1"/>
    </xf>
    <xf numFmtId="1" fontId="9" fillId="0" borderId="2" xfId="14" applyNumberFormat="1" applyFont="1" applyProtection="1">
      <alignment horizontal="center" vertical="top" shrinkToFit="1"/>
    </xf>
    <xf numFmtId="0" fontId="10" fillId="0" borderId="2" xfId="15" applyNumberFormat="1" applyFont="1" applyProtection="1">
      <alignment horizontal="left" vertical="top" wrapText="1"/>
    </xf>
    <xf numFmtId="1" fontId="10" fillId="0" borderId="2" xfId="14" applyNumberFormat="1" applyFont="1" applyProtection="1">
      <alignment horizontal="center" vertical="top" shrinkToFit="1"/>
    </xf>
    <xf numFmtId="0" fontId="10" fillId="0" borderId="2" xfId="16" applyNumberFormat="1" applyFont="1" applyProtection="1">
      <alignment horizontal="center" vertical="top" wrapText="1"/>
    </xf>
    <xf numFmtId="4" fontId="10" fillId="2" borderId="2" xfId="17" applyNumberFormat="1" applyFont="1" applyProtection="1">
      <alignment horizontal="right" vertical="top" shrinkToFit="1"/>
    </xf>
    <xf numFmtId="4" fontId="10" fillId="5" borderId="2" xfId="17" applyNumberFormat="1" applyFont="1" applyFill="1" applyProtection="1">
      <alignment horizontal="right" vertical="top" shrinkToFit="1"/>
    </xf>
    <xf numFmtId="10" fontId="10" fillId="5" borderId="2" xfId="18" applyNumberFormat="1" applyFont="1" applyFill="1" applyProtection="1">
      <alignment horizontal="center" vertical="top" shrinkToFit="1"/>
    </xf>
    <xf numFmtId="4" fontId="11" fillId="2" borderId="2" xfId="17" applyNumberFormat="1" applyFont="1" applyProtection="1">
      <alignment horizontal="right" vertical="top" shrinkToFit="1"/>
    </xf>
    <xf numFmtId="10" fontId="11" fillId="2" borderId="2" xfId="18" applyNumberFormat="1" applyFont="1" applyProtection="1">
      <alignment horizontal="center" vertical="top" shrinkToFit="1"/>
    </xf>
    <xf numFmtId="1" fontId="5" fillId="0" borderId="2" xfId="14" applyNumberFormat="1" applyFont="1" applyProtection="1">
      <alignment horizontal="center" vertical="top" shrinkToFit="1"/>
    </xf>
    <xf numFmtId="0" fontId="12" fillId="0" borderId="2" xfId="15" applyNumberFormat="1" applyFont="1" applyProtection="1">
      <alignment horizontal="left" vertical="top" wrapText="1"/>
    </xf>
    <xf numFmtId="1" fontId="12" fillId="0" borderId="2" xfId="14" applyNumberFormat="1" applyFont="1" applyProtection="1">
      <alignment horizontal="center" vertical="top" shrinkToFit="1"/>
    </xf>
    <xf numFmtId="0" fontId="12" fillId="0" borderId="2" xfId="16" applyNumberFormat="1" applyFont="1" applyProtection="1">
      <alignment horizontal="center" vertical="top" wrapText="1"/>
    </xf>
    <xf numFmtId="4" fontId="12" fillId="5" borderId="2" xfId="17" applyNumberFormat="1" applyFont="1" applyFill="1" applyProtection="1">
      <alignment horizontal="right" vertical="top" shrinkToFit="1"/>
    </xf>
    <xf numFmtId="49" fontId="5" fillId="0" borderId="2" xfId="14" applyNumberFormat="1" applyFont="1" applyProtection="1">
      <alignment horizontal="center" vertical="top" shrinkToFit="1"/>
    </xf>
    <xf numFmtId="49" fontId="9" fillId="0" borderId="2" xfId="14" applyNumberFormat="1" applyFont="1" applyProtection="1">
      <alignment horizontal="center" vertical="top" shrinkToFit="1"/>
    </xf>
    <xf numFmtId="4" fontId="5" fillId="0" borderId="0" xfId="0" applyNumberFormat="1" applyFont="1" applyProtection="1">
      <protection locked="0"/>
    </xf>
    <xf numFmtId="4" fontId="13" fillId="5" borderId="2" xfId="17" applyNumberFormat="1" applyFont="1" applyFill="1" applyProtection="1">
      <alignment horizontal="right" vertical="top" shrinkToFit="1"/>
    </xf>
    <xf numFmtId="49" fontId="12" fillId="0" borderId="2" xfId="15" applyNumberFormat="1" applyFont="1" applyProtection="1">
      <alignment horizontal="left" vertical="top" wrapText="1"/>
    </xf>
    <xf numFmtId="1" fontId="10" fillId="0" borderId="4" xfId="20" applyNumberFormat="1" applyFont="1" applyProtection="1">
      <alignment horizontal="left" vertical="top" shrinkToFit="1"/>
    </xf>
    <xf numFmtId="4" fontId="10" fillId="3" borderId="2" xfId="21" applyNumberFormat="1" applyFont="1" applyProtection="1">
      <alignment horizontal="right" vertical="top" shrinkToFit="1"/>
    </xf>
    <xf numFmtId="4" fontId="10" fillId="5" borderId="2" xfId="21" applyNumberFormat="1" applyFont="1" applyFill="1" applyProtection="1">
      <alignment horizontal="right" vertical="top" shrinkToFit="1"/>
    </xf>
    <xf numFmtId="4" fontId="11" fillId="3" borderId="2" xfId="21" applyNumberFormat="1" applyFont="1" applyProtection="1">
      <alignment horizontal="right" vertical="top" shrinkToFit="1"/>
    </xf>
    <xf numFmtId="10" fontId="11" fillId="3" borderId="2" xfId="22" applyNumberFormat="1" applyFont="1" applyProtection="1">
      <alignment horizontal="center" vertical="top" shrinkToFit="1"/>
    </xf>
    <xf numFmtId="0" fontId="12" fillId="0" borderId="1" xfId="2" applyNumberFormat="1" applyFont="1" applyProtection="1"/>
    <xf numFmtId="0" fontId="12" fillId="0" borderId="1" xfId="1" applyNumberFormat="1" applyFont="1" applyProtection="1">
      <alignment horizontal="left" wrapText="1"/>
    </xf>
    <xf numFmtId="0" fontId="6" fillId="0" borderId="1" xfId="1" applyNumberFormat="1" applyFont="1" applyProtection="1">
      <alignment horizontal="left" wrapText="1"/>
    </xf>
    <xf numFmtId="1" fontId="10" fillId="0" borderId="2" xfId="19" applyNumberFormat="1" applyFont="1" applyProtection="1">
      <alignment horizontal="left" vertical="top" shrinkToFit="1"/>
    </xf>
    <xf numFmtId="1" fontId="10" fillId="0" borderId="2" xfId="19" applyFont="1">
      <alignment horizontal="left" vertical="top" shrinkToFit="1"/>
    </xf>
    <xf numFmtId="0" fontId="6" fillId="0" borderId="2" xfId="11" applyNumberFormat="1" applyFont="1" applyProtection="1">
      <alignment horizontal="center" vertical="center" wrapText="1"/>
    </xf>
    <xf numFmtId="0" fontId="6" fillId="0" borderId="2" xfId="11" applyFont="1">
      <alignment horizontal="center" vertical="center" wrapText="1"/>
    </xf>
    <xf numFmtId="0" fontId="6" fillId="0" borderId="2" xfId="12" applyNumberFormat="1" applyFont="1" applyProtection="1">
      <alignment horizontal="center" vertical="center" wrapText="1"/>
    </xf>
    <xf numFmtId="0" fontId="6" fillId="0" borderId="2" xfId="12" applyFont="1">
      <alignment horizontal="center" vertical="center" wrapText="1"/>
    </xf>
    <xf numFmtId="0" fontId="6" fillId="0" borderId="2" xfId="10" applyNumberFormat="1" applyFont="1" applyProtection="1">
      <alignment horizontal="center" vertical="center" wrapText="1"/>
    </xf>
    <xf numFmtId="0" fontId="6" fillId="0" borderId="2" xfId="10" applyFont="1">
      <alignment horizontal="center" vertical="center" wrapText="1"/>
    </xf>
    <xf numFmtId="0" fontId="6" fillId="0" borderId="6" xfId="11" applyNumberFormat="1" applyFont="1" applyBorder="1" applyAlignment="1" applyProtection="1">
      <alignment horizontal="center" vertical="center" wrapText="1"/>
    </xf>
    <xf numFmtId="0" fontId="6" fillId="0" borderId="7" xfId="11" applyNumberFormat="1" applyFont="1" applyBorder="1" applyAlignment="1" applyProtection="1">
      <alignment horizontal="center" vertical="center" wrapText="1"/>
    </xf>
    <xf numFmtId="0" fontId="6" fillId="0" borderId="8" xfId="11" applyNumberFormat="1" applyFont="1" applyBorder="1" applyAlignment="1" applyProtection="1">
      <alignment horizontal="center" vertical="center" wrapText="1"/>
    </xf>
    <xf numFmtId="0" fontId="6" fillId="0" borderId="9" xfId="11" applyNumberFormat="1" applyFont="1" applyBorder="1" applyAlignment="1" applyProtection="1">
      <alignment horizontal="center" vertical="center" wrapText="1"/>
    </xf>
    <xf numFmtId="0" fontId="6" fillId="0" borderId="5" xfId="11" applyNumberFormat="1" applyFont="1" applyBorder="1" applyAlignment="1" applyProtection="1">
      <alignment horizontal="center" vertical="center" wrapText="1"/>
    </xf>
    <xf numFmtId="0" fontId="6" fillId="0" borderId="10" xfId="11" applyNumberFormat="1" applyFont="1" applyBorder="1" applyAlignment="1" applyProtection="1">
      <alignment horizontal="center" vertical="center" wrapText="1"/>
    </xf>
    <xf numFmtId="0" fontId="6" fillId="0" borderId="6" xfId="12" applyNumberFormat="1" applyFont="1" applyBorder="1" applyAlignment="1" applyProtection="1">
      <alignment horizontal="center" vertical="center" wrapText="1"/>
    </xf>
    <xf numFmtId="0" fontId="6" fillId="0" borderId="8" xfId="12" applyNumberFormat="1" applyFont="1" applyBorder="1" applyAlignment="1" applyProtection="1">
      <alignment horizontal="center" vertical="center" wrapText="1"/>
    </xf>
    <xf numFmtId="0" fontId="6" fillId="0" borderId="9" xfId="12" applyNumberFormat="1" applyFont="1" applyBorder="1" applyAlignment="1" applyProtection="1">
      <alignment horizontal="center" vertical="center" wrapText="1"/>
    </xf>
    <xf numFmtId="0" fontId="6" fillId="0" borderId="10" xfId="12" applyNumberFormat="1" applyFont="1" applyBorder="1" applyAlignment="1" applyProtection="1">
      <alignment horizontal="center" vertical="center" wrapText="1"/>
    </xf>
    <xf numFmtId="0" fontId="12" fillId="0" borderId="1" xfId="1" applyNumberFormat="1" applyFont="1" applyProtection="1">
      <alignment horizontal="left" wrapText="1"/>
    </xf>
    <xf numFmtId="0" fontId="7" fillId="0" borderId="1" xfId="1" applyNumberFormat="1" applyFont="1" applyAlignment="1" applyProtection="1">
      <alignment horizontal="justify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justify"/>
      <protection locked="0"/>
    </xf>
    <xf numFmtId="0" fontId="8" fillId="0" borderId="1" xfId="3" applyNumberFormat="1" applyFont="1" applyProtection="1">
      <alignment horizontal="center" wrapText="1"/>
    </xf>
    <xf numFmtId="49" fontId="8" fillId="0" borderId="1" xfId="4" applyNumberFormat="1" applyFont="1" applyProtection="1">
      <alignment horizontal="center"/>
    </xf>
    <xf numFmtId="0" fontId="6" fillId="0" borderId="5" xfId="5" applyNumberFormat="1" applyFont="1" applyBorder="1" applyProtection="1">
      <alignment horizontal="right"/>
    </xf>
    <xf numFmtId="0" fontId="6" fillId="0" borderId="2" xfId="6" applyNumberFormat="1" applyFont="1" applyProtection="1">
      <alignment horizontal="center" vertical="center" wrapText="1"/>
    </xf>
    <xf numFmtId="0" fontId="6" fillId="0" borderId="2" xfId="6" applyFont="1">
      <alignment horizontal="center" vertical="center" wrapText="1"/>
    </xf>
    <xf numFmtId="0" fontId="6" fillId="0" borderId="2" xfId="7" applyNumberFormat="1" applyFont="1" applyProtection="1">
      <alignment horizontal="center" vertical="center" wrapText="1"/>
    </xf>
    <xf numFmtId="0" fontId="6" fillId="0" borderId="2" xfId="7" applyFont="1">
      <alignment horizontal="center" vertical="center" wrapText="1"/>
    </xf>
    <xf numFmtId="0" fontId="6" fillId="0" borderId="2" xfId="8" applyNumberFormat="1" applyFont="1" applyProtection="1">
      <alignment horizontal="center" vertical="center" wrapText="1"/>
    </xf>
    <xf numFmtId="0" fontId="6" fillId="0" borderId="2" xfId="8" applyFont="1">
      <alignment horizontal="center" vertical="center" wrapText="1"/>
    </xf>
    <xf numFmtId="0" fontId="6" fillId="0" borderId="2" xfId="9" applyNumberFormat="1" applyFont="1" applyProtection="1">
      <alignment horizontal="center" vertical="center" wrapText="1"/>
    </xf>
    <xf numFmtId="0" fontId="6" fillId="0" borderId="2" xfId="9" applyFont="1">
      <alignment horizontal="center" vertical="center" wrapText="1"/>
    </xf>
  </cellXfs>
  <cellStyles count="32">
    <cellStyle name="br" xfId="25" xr:uid="{00000000-0005-0000-0000-000000000000}"/>
    <cellStyle name="col" xfId="24" xr:uid="{00000000-0005-0000-0000-000001000000}"/>
    <cellStyle name="style0" xfId="26" xr:uid="{00000000-0005-0000-0000-000002000000}"/>
    <cellStyle name="td" xfId="27" xr:uid="{00000000-0005-0000-0000-000003000000}"/>
    <cellStyle name="tr" xfId="23" xr:uid="{00000000-0005-0000-0000-000004000000}"/>
    <cellStyle name="xl21" xfId="28" xr:uid="{00000000-0005-0000-0000-000005000000}"/>
    <cellStyle name="xl22" xfId="6" xr:uid="{00000000-0005-0000-0000-000006000000}"/>
    <cellStyle name="xl23" xfId="14" xr:uid="{00000000-0005-0000-0000-000007000000}"/>
    <cellStyle name="xl24" xfId="2" xr:uid="{00000000-0005-0000-0000-000008000000}"/>
    <cellStyle name="xl25" xfId="7" xr:uid="{00000000-0005-0000-0000-000009000000}"/>
    <cellStyle name="xl26" xfId="16" xr:uid="{00000000-0005-0000-0000-00000A000000}"/>
    <cellStyle name="xl27" xfId="8" xr:uid="{00000000-0005-0000-0000-00000B000000}"/>
    <cellStyle name="xl28" xfId="9" xr:uid="{00000000-0005-0000-0000-00000C000000}"/>
    <cellStyle name="xl29" xfId="10" xr:uid="{00000000-0005-0000-0000-00000D000000}"/>
    <cellStyle name="xl30" xfId="12" xr:uid="{00000000-0005-0000-0000-00000E000000}"/>
    <cellStyle name="xl31" xfId="11" xr:uid="{00000000-0005-0000-0000-00000F000000}"/>
    <cellStyle name="xl32" xfId="19" xr:uid="{00000000-0005-0000-0000-000010000000}"/>
    <cellStyle name="xl33" xfId="20" xr:uid="{00000000-0005-0000-0000-000011000000}"/>
    <cellStyle name="xl34" xfId="29" xr:uid="{00000000-0005-0000-0000-000012000000}"/>
    <cellStyle name="xl35" xfId="21" xr:uid="{00000000-0005-0000-0000-000013000000}"/>
    <cellStyle name="xl36" xfId="1" xr:uid="{00000000-0005-0000-0000-000014000000}"/>
    <cellStyle name="xl37" xfId="13" xr:uid="{00000000-0005-0000-0000-000015000000}"/>
    <cellStyle name="xl38" xfId="30" xr:uid="{00000000-0005-0000-0000-000016000000}"/>
    <cellStyle name="xl39" xfId="22" xr:uid="{00000000-0005-0000-0000-000017000000}"/>
    <cellStyle name="xl40" xfId="3" xr:uid="{00000000-0005-0000-0000-000018000000}"/>
    <cellStyle name="xl41" xfId="4" xr:uid="{00000000-0005-0000-0000-000019000000}"/>
    <cellStyle name="xl42" xfId="5" xr:uid="{00000000-0005-0000-0000-00001A000000}"/>
    <cellStyle name="xl43" xfId="31" xr:uid="{00000000-0005-0000-0000-00001B000000}"/>
    <cellStyle name="xl44" xfId="15" xr:uid="{00000000-0005-0000-0000-00001C000000}"/>
    <cellStyle name="xl45" xfId="17" xr:uid="{00000000-0005-0000-0000-00001D000000}"/>
    <cellStyle name="xl46" xfId="18" xr:uid="{00000000-0005-0000-0000-00001E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6;&#1089;&#1083;&#1077;%20&#1087;&#1088;&#1086;&#1074;&#1077;&#1088;&#1082;&#1080;%20&#1055;&#1077;&#1090;&#1088;&#1086;&#1074;&#1086;&#1081;%20&#1079;&#1072;%201%20&#1082;&#1074;&#1072;&#1088;&#1090;&#1072;&#1083;%202013/&#1055;&#1088;&#1080;&#1083;&#1086;&#1078;&#1077;&#1085;&#1080;&#1077;%201%20&#1076;&#1086;&#1093;&#1086;&#1076;&#1099;%20&#1079;&#1072;%201&#1082;&#1074;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86;&#1089;&#1083;&#1077;%20&#1087;&#1088;&#1086;&#1074;&#1077;&#1088;&#1082;&#1080;%20&#1055;&#1077;&#1090;&#1088;&#1086;&#1074;&#1086;&#1081;%20&#1079;&#1072;%201%20&#1082;&#1074;&#1072;&#1088;&#1090;&#1072;&#1083;%202013/117%20%20&#1042;&#1086;&#1088;&#1086;&#1073;&#1077;&#1081;&#1085;&#1103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0;&#1085;&#1072;&#1083;&#1080;&#1079;%20&#1073;&#1102;&#1076;&#1078;&#1077;&#1090;&#1072;%202009-2022&#1075;&#1086;&#1076;/&#1053;&#1086;&#1074;&#1072;&#1103;%20&#1080;&#1089;&#1087;&#1086;&#1083;&#1085;&#1077;&#1085;&#1080;&#1077;%20&#1079;&#1072;%206&#1084;%202021/&#1055;&#1088;&#1080;&#1083;&#1086;&#1078;&#1077;&#1085;&#1080;&#1077;%201%20&#1076;&#1086;&#1093;&#1086;&#1076;&#1099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3">
          <cell r="AD3" t="str">
            <v>Приложение № 1</v>
          </cell>
        </row>
        <row r="4">
          <cell r="R4" t="str">
            <v>к постановлению Воробейнской сельской</v>
          </cell>
        </row>
        <row r="6">
          <cell r="R6" t="str">
            <v>"Об утверждении отчета об исполнении бюджета</v>
          </cell>
        </row>
        <row r="7">
          <cell r="R7" t="str">
            <v>Воробейнского сельского поселения Жирятинского</v>
          </cell>
        </row>
        <row r="8">
          <cell r="R8" t="str">
            <v>муниципального района Брянской области за</v>
          </cell>
        </row>
        <row r="12">
          <cell r="A12" t="str">
            <v>Доходы бюджета Воробейнского сельского поселения Жирятинского муниципального района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2">
          <cell r="A52" t="str">
            <v xml:space="preserve">  Субсидии бюджетам бюджетной системы Российской Федерации (межбюджетные субсидии)</v>
          </cell>
        </row>
        <row r="53">
          <cell r="A53" t="str">
            <v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    </cell>
        </row>
        <row r="54">
          <cell r="A54" t="str">
            <v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37">
          <cell r="B37" t="str">
            <v>Субвенции бюджетам бюджетной системы Российской Федерации</v>
          </cell>
        </row>
        <row r="40">
          <cell r="B40" t="str">
            <v xml:space="preserve">              Иные межбюджетные трансферты</v>
          </cell>
        </row>
        <row r="41">
          <cell r="B41" t="str">
    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    </cell>
        </row>
        <row r="43">
          <cell r="B43" t="str">
            <v>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56"/>
  <sheetViews>
    <sheetView showGridLines="0" showZeros="0" tabSelected="1" view="pageBreakPreview" zoomScale="110" zoomScaleNormal="100" zoomScaleSheetLayoutView="110" workbookViewId="0">
      <selection activeCell="B18" sqref="B18"/>
    </sheetView>
  </sheetViews>
  <sheetFormatPr defaultRowHeight="15" outlineLevelRow="6" x14ac:dyDescent="0.25"/>
  <cols>
    <col min="1" max="1" width="26.42578125" style="1" customWidth="1"/>
    <col min="2" max="2" width="47.28515625" style="1" customWidth="1"/>
    <col min="3" max="15" width="9.140625" style="1" hidden="1" customWidth="1"/>
    <col min="16" max="16" width="15.7109375" style="1" hidden="1" customWidth="1"/>
    <col min="17" max="17" width="9.140625" style="1" hidden="1" customWidth="1"/>
    <col min="18" max="18" width="15.7109375" style="1" customWidth="1"/>
    <col min="19" max="26" width="9.140625" style="1" hidden="1"/>
    <col min="27" max="27" width="15.7109375" style="1" customWidth="1"/>
    <col min="28" max="29" width="9.140625" style="1" hidden="1"/>
    <col min="30" max="30" width="15.5703125" style="1" hidden="1" customWidth="1"/>
    <col min="31" max="31" width="9.140625" style="1" hidden="1" customWidth="1"/>
    <col min="32" max="32" width="15.7109375" style="1" hidden="1" customWidth="1"/>
    <col min="33" max="33" width="15.7109375" style="1" customWidth="1"/>
    <col min="34" max="37" width="9.140625" style="1" hidden="1"/>
    <col min="38" max="38" width="9.140625" style="1" customWidth="1"/>
    <col min="39" max="16384" width="9.140625" style="1"/>
  </cols>
  <sheetData>
    <row r="2" spans="1:38" x14ac:dyDescent="0.25">
      <c r="AA2" s="56" t="str">
        <f>[1]Документ!$AD$3</f>
        <v>Приложение № 1</v>
      </c>
      <c r="AB2" s="56"/>
      <c r="AC2" s="56"/>
      <c r="AD2" s="56"/>
      <c r="AE2" s="56"/>
      <c r="AF2" s="56"/>
      <c r="AG2" s="56"/>
    </row>
    <row r="3" spans="1:38" x14ac:dyDescent="0.25">
      <c r="R3" s="57" t="str">
        <f>[1]Документ!$R$4</f>
        <v>к постановлению Воробейнской сельской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8" x14ac:dyDescent="0.25">
      <c r="R4" s="57" t="s">
        <v>124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8" x14ac:dyDescent="0.25">
      <c r="R5" s="57" t="str">
        <f>[1]Документ!$R$6</f>
        <v>"Об утверждении отчета об исполнении бюджета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8" x14ac:dyDescent="0.25">
      <c r="R6" s="57" t="str">
        <f>[1]Документ!$R$7</f>
        <v>Воробейнского сельского поселения Жирятинского</v>
      </c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55" t="str">
        <f>[1]Документ!$R$8</f>
        <v>муниципального района Брянской области за</v>
      </c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2"/>
      <c r="AI7" s="2"/>
      <c r="AJ7" s="2"/>
      <c r="AK7" s="2"/>
      <c r="AL7" s="3"/>
    </row>
    <row r="8" spans="1:3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55" t="s">
        <v>122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2"/>
      <c r="AI8" s="2"/>
      <c r="AJ8" s="2"/>
      <c r="AK8" s="2"/>
      <c r="AL8" s="3"/>
    </row>
    <row r="9" spans="1:3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"/>
      <c r="AI9" s="2"/>
      <c r="AJ9" s="2"/>
      <c r="AK9" s="2"/>
      <c r="AL9" s="3"/>
    </row>
    <row r="10" spans="1:38" ht="15.75" x14ac:dyDescent="0.25">
      <c r="A10" s="58" t="str">
        <f>[1]Документ!$A$12</f>
        <v>Доходы бюджета Воробейнского сельского поселения Жирятинского муниципального района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"/>
      <c r="AK10" s="5"/>
      <c r="AL10" s="3"/>
    </row>
    <row r="11" spans="1:38" ht="15.75" x14ac:dyDescent="0.25">
      <c r="A11" s="59" t="s">
        <v>120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6"/>
      <c r="AK11" s="6"/>
      <c r="AL11" s="3"/>
    </row>
    <row r="12" spans="1:38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"/>
    </row>
    <row r="13" spans="1:38" x14ac:dyDescent="0.25">
      <c r="A13" s="61" t="s">
        <v>0</v>
      </c>
      <c r="B13" s="63" t="s">
        <v>1</v>
      </c>
      <c r="C13" s="65" t="s">
        <v>2</v>
      </c>
      <c r="D13" s="67" t="s">
        <v>2</v>
      </c>
      <c r="E13" s="42" t="s">
        <v>2</v>
      </c>
      <c r="F13" s="38" t="s">
        <v>3</v>
      </c>
      <c r="G13" s="39"/>
      <c r="H13" s="39"/>
      <c r="I13" s="38" t="s">
        <v>4</v>
      </c>
      <c r="J13" s="39"/>
      <c r="K13" s="39"/>
      <c r="L13" s="40" t="s">
        <v>2</v>
      </c>
      <c r="M13" s="40" t="s">
        <v>2</v>
      </c>
      <c r="N13" s="40" t="s">
        <v>2</v>
      </c>
      <c r="O13" s="40" t="s">
        <v>2</v>
      </c>
      <c r="P13" s="40" t="s">
        <v>5</v>
      </c>
      <c r="Q13" s="40" t="s">
        <v>2</v>
      </c>
      <c r="R13" s="40" t="s">
        <v>78</v>
      </c>
      <c r="S13" s="40" t="s">
        <v>2</v>
      </c>
      <c r="T13" s="40" t="s">
        <v>2</v>
      </c>
      <c r="U13" s="40" t="s">
        <v>2</v>
      </c>
      <c r="V13" s="40" t="s">
        <v>2</v>
      </c>
      <c r="W13" s="40" t="s">
        <v>2</v>
      </c>
      <c r="X13" s="40" t="s">
        <v>2</v>
      </c>
      <c r="Y13" s="44" t="s">
        <v>79</v>
      </c>
      <c r="Z13" s="45"/>
      <c r="AA13" s="46"/>
      <c r="AB13" s="38" t="s">
        <v>6</v>
      </c>
      <c r="AC13" s="39"/>
      <c r="AD13" s="39"/>
      <c r="AE13" s="7" t="s">
        <v>2</v>
      </c>
      <c r="AF13" s="50" t="s">
        <v>80</v>
      </c>
      <c r="AG13" s="51"/>
      <c r="AH13" s="38" t="s">
        <v>7</v>
      </c>
      <c r="AI13" s="39"/>
      <c r="AJ13" s="38" t="s">
        <v>8</v>
      </c>
      <c r="AK13" s="39"/>
      <c r="AL13" s="3"/>
    </row>
    <row r="14" spans="1:38" ht="24.75" customHeight="1" x14ac:dyDescent="0.25">
      <c r="A14" s="62"/>
      <c r="B14" s="64"/>
      <c r="C14" s="66"/>
      <c r="D14" s="68"/>
      <c r="E14" s="43"/>
      <c r="F14" s="8" t="s">
        <v>2</v>
      </c>
      <c r="G14" s="8" t="s">
        <v>2</v>
      </c>
      <c r="H14" s="8" t="s">
        <v>2</v>
      </c>
      <c r="I14" s="8" t="s">
        <v>2</v>
      </c>
      <c r="J14" s="8" t="s">
        <v>2</v>
      </c>
      <c r="K14" s="8" t="s">
        <v>2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7"/>
      <c r="Z14" s="48"/>
      <c r="AA14" s="49"/>
      <c r="AB14" s="8" t="s">
        <v>2</v>
      </c>
      <c r="AC14" s="8" t="s">
        <v>2</v>
      </c>
      <c r="AD14" s="8" t="s">
        <v>9</v>
      </c>
      <c r="AE14" s="8"/>
      <c r="AF14" s="52"/>
      <c r="AG14" s="53"/>
      <c r="AH14" s="8" t="s">
        <v>2</v>
      </c>
      <c r="AI14" s="8" t="s">
        <v>2</v>
      </c>
      <c r="AJ14" s="8" t="s">
        <v>2</v>
      </c>
      <c r="AK14" s="8" t="s">
        <v>2</v>
      </c>
      <c r="AL14" s="3"/>
    </row>
    <row r="15" spans="1:38" x14ac:dyDescent="0.25">
      <c r="A15" s="9" t="s">
        <v>81</v>
      </c>
      <c r="B15" s="10" t="s">
        <v>11</v>
      </c>
      <c r="C15" s="11" t="s">
        <v>10</v>
      </c>
      <c r="D15" s="11"/>
      <c r="E15" s="11"/>
      <c r="F15" s="12"/>
      <c r="G15" s="11"/>
      <c r="H15" s="11"/>
      <c r="I15" s="11"/>
      <c r="J15" s="11"/>
      <c r="K15" s="11"/>
      <c r="L15" s="11"/>
      <c r="M15" s="11"/>
      <c r="N15" s="11"/>
      <c r="O15" s="13">
        <v>0</v>
      </c>
      <c r="P15" s="13">
        <v>2560839</v>
      </c>
      <c r="Q15" s="13">
        <v>0</v>
      </c>
      <c r="R15" s="14">
        <v>2555839</v>
      </c>
      <c r="S15" s="14">
        <v>2560839</v>
      </c>
      <c r="T15" s="14">
        <v>2560839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454282.5</v>
      </c>
      <c r="AA15" s="14">
        <v>967884.08</v>
      </c>
      <c r="AB15" s="14">
        <v>0</v>
      </c>
      <c r="AC15" s="14">
        <v>454282.5</v>
      </c>
      <c r="AD15" s="14">
        <v>454282.5</v>
      </c>
      <c r="AE15" s="14">
        <v>454282.5</v>
      </c>
      <c r="AF15" s="14">
        <v>2106556.5</v>
      </c>
      <c r="AG15" s="15">
        <f>AA15/R15</f>
        <v>0.37869524645331726</v>
      </c>
      <c r="AH15" s="16">
        <v>2106556.5</v>
      </c>
      <c r="AI15" s="17">
        <v>0.17739596280750175</v>
      </c>
      <c r="AJ15" s="16">
        <v>0</v>
      </c>
      <c r="AK15" s="17"/>
      <c r="AL15" s="3"/>
    </row>
    <row r="16" spans="1:38" outlineLevel="1" x14ac:dyDescent="0.25">
      <c r="A16" s="18" t="s">
        <v>82</v>
      </c>
      <c r="B16" s="19" t="s">
        <v>13</v>
      </c>
      <c r="C16" s="20" t="s">
        <v>12</v>
      </c>
      <c r="D16" s="20"/>
      <c r="E16" s="20"/>
      <c r="F16" s="21"/>
      <c r="G16" s="20"/>
      <c r="H16" s="20"/>
      <c r="I16" s="20"/>
      <c r="J16" s="20"/>
      <c r="K16" s="20"/>
      <c r="L16" s="20"/>
      <c r="M16" s="20"/>
      <c r="N16" s="20"/>
      <c r="O16" s="13">
        <v>0</v>
      </c>
      <c r="P16" s="13">
        <v>299100</v>
      </c>
      <c r="Q16" s="13">
        <v>0</v>
      </c>
      <c r="R16" s="22">
        <v>299100</v>
      </c>
      <c r="S16" s="22">
        <v>299100</v>
      </c>
      <c r="T16" s="22">
        <v>299100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74830.7</v>
      </c>
      <c r="AA16" s="22">
        <v>164741.22</v>
      </c>
      <c r="AB16" s="22">
        <v>0</v>
      </c>
      <c r="AC16" s="22">
        <v>74830.7</v>
      </c>
      <c r="AD16" s="22">
        <v>74830.7</v>
      </c>
      <c r="AE16" s="22">
        <v>74830.7</v>
      </c>
      <c r="AF16" s="22">
        <v>224269.3</v>
      </c>
      <c r="AG16" s="15">
        <f t="shared" ref="AG16:AG54" si="0">AA16/R16</f>
        <v>0.55078976930792378</v>
      </c>
      <c r="AH16" s="16">
        <v>224269.3</v>
      </c>
      <c r="AI16" s="17">
        <v>0.25018622534269475</v>
      </c>
      <c r="AJ16" s="16">
        <v>0</v>
      </c>
      <c r="AK16" s="17"/>
      <c r="AL16" s="3"/>
    </row>
    <row r="17" spans="1:38" outlineLevel="2" x14ac:dyDescent="0.25">
      <c r="A17" s="18" t="s">
        <v>83</v>
      </c>
      <c r="B17" s="19" t="s">
        <v>15</v>
      </c>
      <c r="C17" s="20" t="s">
        <v>14</v>
      </c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13">
        <v>0</v>
      </c>
      <c r="P17" s="13">
        <v>299100</v>
      </c>
      <c r="Q17" s="13">
        <v>0</v>
      </c>
      <c r="R17" s="22">
        <v>299100</v>
      </c>
      <c r="S17" s="22">
        <v>299100</v>
      </c>
      <c r="T17" s="22">
        <v>299100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74830.7</v>
      </c>
      <c r="AA17" s="22">
        <v>164741.22</v>
      </c>
      <c r="AB17" s="22">
        <v>0</v>
      </c>
      <c r="AC17" s="22">
        <v>74830.7</v>
      </c>
      <c r="AD17" s="22">
        <v>74830.7</v>
      </c>
      <c r="AE17" s="22">
        <v>74830.7</v>
      </c>
      <c r="AF17" s="22">
        <v>224269.3</v>
      </c>
      <c r="AG17" s="15">
        <f t="shared" si="0"/>
        <v>0.55078976930792378</v>
      </c>
      <c r="AH17" s="16">
        <v>224269.3</v>
      </c>
      <c r="AI17" s="17">
        <v>0.25018622534269475</v>
      </c>
      <c r="AJ17" s="16">
        <v>0</v>
      </c>
      <c r="AK17" s="17"/>
      <c r="AL17" s="3"/>
    </row>
    <row r="18" spans="1:38" ht="102" outlineLevel="6" x14ac:dyDescent="0.25">
      <c r="A18" s="18" t="s">
        <v>104</v>
      </c>
      <c r="B18" s="19" t="s">
        <v>123</v>
      </c>
      <c r="C18" s="20" t="s">
        <v>16</v>
      </c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13">
        <v>0</v>
      </c>
      <c r="P18" s="13">
        <v>299100</v>
      </c>
      <c r="Q18" s="13">
        <v>0</v>
      </c>
      <c r="R18" s="22">
        <v>299100</v>
      </c>
      <c r="S18" s="22">
        <v>299100</v>
      </c>
      <c r="T18" s="22">
        <v>299100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164167.82</v>
      </c>
      <c r="AB18" s="22" t="e">
        <f>#REF!</f>
        <v>#REF!</v>
      </c>
      <c r="AC18" s="22" t="e">
        <f>#REF!</f>
        <v>#REF!</v>
      </c>
      <c r="AD18" s="22" t="e">
        <f>#REF!</f>
        <v>#REF!</v>
      </c>
      <c r="AE18" s="22" t="e">
        <f>#REF!</f>
        <v>#REF!</v>
      </c>
      <c r="AF18" s="22" t="e">
        <f>#REF!</f>
        <v>#REF!</v>
      </c>
      <c r="AG18" s="15">
        <f t="shared" si="0"/>
        <v>0.54887268472082917</v>
      </c>
      <c r="AH18" s="16">
        <v>299100</v>
      </c>
      <c r="AI18" s="17">
        <v>0</v>
      </c>
      <c r="AJ18" s="16">
        <v>0</v>
      </c>
      <c r="AK18" s="17"/>
      <c r="AL18" s="3"/>
    </row>
    <row r="19" spans="1:38" ht="114.75" outlineLevel="5" x14ac:dyDescent="0.25">
      <c r="A19" s="18" t="s">
        <v>105</v>
      </c>
      <c r="B19" s="19" t="s">
        <v>18</v>
      </c>
      <c r="C19" s="20" t="s">
        <v>17</v>
      </c>
      <c r="D19" s="20"/>
      <c r="E19" s="20"/>
      <c r="F19" s="21"/>
      <c r="G19" s="20"/>
      <c r="H19" s="20"/>
      <c r="I19" s="20"/>
      <c r="J19" s="20"/>
      <c r="K19" s="20"/>
      <c r="L19" s="20"/>
      <c r="M19" s="20"/>
      <c r="N19" s="20"/>
      <c r="O19" s="13">
        <v>0</v>
      </c>
      <c r="P19" s="13">
        <v>0</v>
      </c>
      <c r="Q19" s="13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-0.02</v>
      </c>
      <c r="AA19" s="22">
        <v>-0.02</v>
      </c>
      <c r="AB19" s="22">
        <v>0</v>
      </c>
      <c r="AC19" s="22">
        <v>-0.02</v>
      </c>
      <c r="AD19" s="22">
        <v>-0.02</v>
      </c>
      <c r="AE19" s="22">
        <v>-0.02</v>
      </c>
      <c r="AF19" s="22">
        <v>0.02</v>
      </c>
      <c r="AG19" s="15"/>
      <c r="AH19" s="16">
        <v>0.02</v>
      </c>
      <c r="AI19" s="17"/>
      <c r="AJ19" s="16">
        <v>0</v>
      </c>
      <c r="AK19" s="17"/>
      <c r="AL19" s="3"/>
    </row>
    <row r="20" spans="1:38" ht="51" outlineLevel="6" x14ac:dyDescent="0.25">
      <c r="A20" s="23" t="s">
        <v>106</v>
      </c>
      <c r="B20" s="19" t="s">
        <v>20</v>
      </c>
      <c r="C20" s="20" t="s">
        <v>19</v>
      </c>
      <c r="D20" s="20"/>
      <c r="E20" s="20"/>
      <c r="F20" s="21"/>
      <c r="G20" s="20"/>
      <c r="H20" s="20"/>
      <c r="I20" s="20"/>
      <c r="J20" s="20"/>
      <c r="K20" s="20"/>
      <c r="L20" s="20"/>
      <c r="M20" s="20"/>
      <c r="N20" s="20"/>
      <c r="O20" s="13">
        <v>0</v>
      </c>
      <c r="P20" s="13">
        <v>0</v>
      </c>
      <c r="Q20" s="13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573.41999999999996</v>
      </c>
      <c r="AA20" s="22">
        <v>573.41999999999996</v>
      </c>
      <c r="AB20" s="22">
        <v>0</v>
      </c>
      <c r="AC20" s="22">
        <v>573.41999999999996</v>
      </c>
      <c r="AD20" s="22">
        <v>573.41999999999996</v>
      </c>
      <c r="AE20" s="22">
        <v>573.41999999999996</v>
      </c>
      <c r="AF20" s="22">
        <v>-573.41999999999996</v>
      </c>
      <c r="AG20" s="15"/>
      <c r="AH20" s="16">
        <v>-573.41999999999996</v>
      </c>
      <c r="AI20" s="17"/>
      <c r="AJ20" s="16">
        <v>0</v>
      </c>
      <c r="AK20" s="17"/>
      <c r="AL20" s="3"/>
    </row>
    <row r="21" spans="1:38" outlineLevel="1" x14ac:dyDescent="0.25">
      <c r="A21" s="18" t="s">
        <v>84</v>
      </c>
      <c r="B21" s="19" t="s">
        <v>22</v>
      </c>
      <c r="C21" s="20" t="s">
        <v>21</v>
      </c>
      <c r="D21" s="20"/>
      <c r="E21" s="20"/>
      <c r="F21" s="21"/>
      <c r="G21" s="20"/>
      <c r="H21" s="20"/>
      <c r="I21" s="20"/>
      <c r="J21" s="20"/>
      <c r="K21" s="20"/>
      <c r="L21" s="20"/>
      <c r="M21" s="20"/>
      <c r="N21" s="20"/>
      <c r="O21" s="13">
        <v>0</v>
      </c>
      <c r="P21" s="13">
        <v>35400</v>
      </c>
      <c r="Q21" s="13">
        <v>0</v>
      </c>
      <c r="R21" s="22">
        <v>35400</v>
      </c>
      <c r="S21" s="22">
        <v>35400</v>
      </c>
      <c r="T21" s="22">
        <v>35400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6005.3</v>
      </c>
      <c r="AA21" s="22">
        <v>6015.3</v>
      </c>
      <c r="AB21" s="22">
        <v>0</v>
      </c>
      <c r="AC21" s="22">
        <v>6005.3</v>
      </c>
      <c r="AD21" s="22">
        <v>6005.3</v>
      </c>
      <c r="AE21" s="22">
        <v>6005.3</v>
      </c>
      <c r="AF21" s="22">
        <v>29394.7</v>
      </c>
      <c r="AG21" s="15">
        <f t="shared" si="0"/>
        <v>0.16992372881355933</v>
      </c>
      <c r="AH21" s="16">
        <v>29394.7</v>
      </c>
      <c r="AI21" s="17">
        <v>0.1696412429378531</v>
      </c>
      <c r="AJ21" s="16">
        <v>0</v>
      </c>
      <c r="AK21" s="17"/>
      <c r="AL21" s="3"/>
    </row>
    <row r="22" spans="1:38" outlineLevel="3" x14ac:dyDescent="0.25">
      <c r="A22" s="23" t="s">
        <v>85</v>
      </c>
      <c r="B22" s="19" t="str">
        <f>$B$23</f>
        <v xml:space="preserve">                Единый сельскохозяйственный налог</v>
      </c>
      <c r="C22" s="20" t="s">
        <v>23</v>
      </c>
      <c r="D22" s="20"/>
      <c r="E22" s="20"/>
      <c r="F22" s="21"/>
      <c r="G22" s="20"/>
      <c r="H22" s="20"/>
      <c r="I22" s="20"/>
      <c r="J22" s="20"/>
      <c r="K22" s="20"/>
      <c r="L22" s="20"/>
      <c r="M22" s="20"/>
      <c r="N22" s="20"/>
      <c r="O22" s="13">
        <v>0</v>
      </c>
      <c r="P22" s="13">
        <v>35400</v>
      </c>
      <c r="Q22" s="13">
        <v>0</v>
      </c>
      <c r="R22" s="22">
        <v>35400</v>
      </c>
      <c r="S22" s="22">
        <v>35400</v>
      </c>
      <c r="T22" s="22">
        <v>35400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6005.3</v>
      </c>
      <c r="AA22" s="22">
        <v>6015.3</v>
      </c>
      <c r="AB22" s="22">
        <v>0</v>
      </c>
      <c r="AC22" s="22">
        <v>6005.3</v>
      </c>
      <c r="AD22" s="22">
        <v>6005.3</v>
      </c>
      <c r="AE22" s="22">
        <v>6005.3</v>
      </c>
      <c r="AF22" s="22">
        <v>29394.7</v>
      </c>
      <c r="AG22" s="15">
        <f t="shared" si="0"/>
        <v>0.16992372881355933</v>
      </c>
      <c r="AH22" s="16">
        <v>29394.7</v>
      </c>
      <c r="AI22" s="17">
        <v>0.1696412429378531</v>
      </c>
      <c r="AJ22" s="16">
        <v>0</v>
      </c>
      <c r="AK22" s="17"/>
      <c r="AL22" s="3"/>
    </row>
    <row r="23" spans="1:38" outlineLevel="5" x14ac:dyDescent="0.25">
      <c r="A23" s="23" t="s">
        <v>107</v>
      </c>
      <c r="B23" s="19" t="s">
        <v>25</v>
      </c>
      <c r="C23" s="20" t="s">
        <v>24</v>
      </c>
      <c r="D23" s="20"/>
      <c r="E23" s="20"/>
      <c r="F23" s="21"/>
      <c r="G23" s="20"/>
      <c r="H23" s="20"/>
      <c r="I23" s="20"/>
      <c r="J23" s="20"/>
      <c r="K23" s="20"/>
      <c r="L23" s="20"/>
      <c r="M23" s="20"/>
      <c r="N23" s="20"/>
      <c r="O23" s="13">
        <v>0</v>
      </c>
      <c r="P23" s="13">
        <v>35400</v>
      </c>
      <c r="Q23" s="13">
        <v>0</v>
      </c>
      <c r="R23" s="22">
        <v>35400</v>
      </c>
      <c r="S23" s="22">
        <v>35400</v>
      </c>
      <c r="T23" s="22">
        <v>35400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6005.3</v>
      </c>
      <c r="AA23" s="22">
        <v>6015.3</v>
      </c>
      <c r="AB23" s="22">
        <v>0</v>
      </c>
      <c r="AC23" s="22">
        <v>6005.3</v>
      </c>
      <c r="AD23" s="22">
        <v>6005.3</v>
      </c>
      <c r="AE23" s="22">
        <v>6005.3</v>
      </c>
      <c r="AF23" s="22">
        <v>29394.7</v>
      </c>
      <c r="AG23" s="15">
        <f t="shared" si="0"/>
        <v>0.16992372881355933</v>
      </c>
      <c r="AH23" s="16">
        <v>29394.7</v>
      </c>
      <c r="AI23" s="17">
        <v>0.1696412429378531</v>
      </c>
      <c r="AJ23" s="16">
        <v>0</v>
      </c>
      <c r="AK23" s="17"/>
      <c r="AL23" s="3"/>
    </row>
    <row r="24" spans="1:38" outlineLevel="1" x14ac:dyDescent="0.25">
      <c r="A24" s="18" t="s">
        <v>86</v>
      </c>
      <c r="B24" s="19" t="s">
        <v>27</v>
      </c>
      <c r="C24" s="20" t="s">
        <v>26</v>
      </c>
      <c r="D24" s="20"/>
      <c r="E24" s="20"/>
      <c r="F24" s="21"/>
      <c r="G24" s="20"/>
      <c r="H24" s="20"/>
      <c r="I24" s="20"/>
      <c r="J24" s="20"/>
      <c r="K24" s="20"/>
      <c r="L24" s="20"/>
      <c r="M24" s="20"/>
      <c r="N24" s="20"/>
      <c r="O24" s="13">
        <v>0</v>
      </c>
      <c r="P24" s="13">
        <v>2119000</v>
      </c>
      <c r="Q24" s="13">
        <v>0</v>
      </c>
      <c r="R24" s="22">
        <v>2119000</v>
      </c>
      <c r="S24" s="22">
        <v>2119000</v>
      </c>
      <c r="T24" s="22">
        <v>2119000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369846.5</v>
      </c>
      <c r="AA24" s="22">
        <v>723527.56</v>
      </c>
      <c r="AB24" s="22">
        <v>0</v>
      </c>
      <c r="AC24" s="22">
        <v>369846.5</v>
      </c>
      <c r="AD24" s="22">
        <v>369846.5</v>
      </c>
      <c r="AE24" s="22">
        <v>369846.5</v>
      </c>
      <c r="AF24" s="22">
        <v>1749153.5</v>
      </c>
      <c r="AG24" s="15">
        <f t="shared" si="0"/>
        <v>0.34144764511562059</v>
      </c>
      <c r="AH24" s="16">
        <v>1749153.5</v>
      </c>
      <c r="AI24" s="17">
        <v>0.17453822557810289</v>
      </c>
      <c r="AJ24" s="16">
        <v>0</v>
      </c>
      <c r="AK24" s="17"/>
      <c r="AL24" s="3"/>
    </row>
    <row r="25" spans="1:38" outlineLevel="2" x14ac:dyDescent="0.25">
      <c r="A25" s="23" t="s">
        <v>87</v>
      </c>
      <c r="B25" s="19" t="s">
        <v>29</v>
      </c>
      <c r="C25" s="20" t="s">
        <v>28</v>
      </c>
      <c r="D25" s="20"/>
      <c r="E25" s="20"/>
      <c r="F25" s="21"/>
      <c r="G25" s="20"/>
      <c r="H25" s="20"/>
      <c r="I25" s="20"/>
      <c r="J25" s="20"/>
      <c r="K25" s="20"/>
      <c r="L25" s="20"/>
      <c r="M25" s="20"/>
      <c r="N25" s="20"/>
      <c r="O25" s="13">
        <v>0</v>
      </c>
      <c r="P25" s="13">
        <v>98000</v>
      </c>
      <c r="Q25" s="13">
        <v>0</v>
      </c>
      <c r="R25" s="22">
        <v>98000</v>
      </c>
      <c r="S25" s="22">
        <v>98000</v>
      </c>
      <c r="T25" s="22">
        <v>98000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24754.75</v>
      </c>
      <c r="AA25" s="22">
        <v>49601.86</v>
      </c>
      <c r="AB25" s="22">
        <v>0</v>
      </c>
      <c r="AC25" s="22">
        <v>24754.75</v>
      </c>
      <c r="AD25" s="22">
        <v>24754.75</v>
      </c>
      <c r="AE25" s="22">
        <v>24754.75</v>
      </c>
      <c r="AF25" s="22">
        <v>73245.25</v>
      </c>
      <c r="AG25" s="15">
        <f t="shared" si="0"/>
        <v>0.50614142857142863</v>
      </c>
      <c r="AH25" s="16">
        <v>73245.25</v>
      </c>
      <c r="AI25" s="17">
        <v>0.25259948979591834</v>
      </c>
      <c r="AJ25" s="16">
        <v>0</v>
      </c>
      <c r="AK25" s="17"/>
      <c r="AL25" s="3"/>
    </row>
    <row r="26" spans="1:38" ht="38.25" outlineLevel="5" x14ac:dyDescent="0.25">
      <c r="A26" s="23" t="s">
        <v>108</v>
      </c>
      <c r="B26" s="19" t="s">
        <v>31</v>
      </c>
      <c r="C26" s="20" t="s">
        <v>30</v>
      </c>
      <c r="D26" s="20"/>
      <c r="E26" s="20"/>
      <c r="F26" s="21"/>
      <c r="G26" s="20"/>
      <c r="H26" s="20"/>
      <c r="I26" s="20"/>
      <c r="J26" s="20"/>
      <c r="K26" s="20"/>
      <c r="L26" s="20"/>
      <c r="M26" s="20"/>
      <c r="N26" s="20"/>
      <c r="O26" s="13">
        <v>0</v>
      </c>
      <c r="P26" s="13">
        <v>98000</v>
      </c>
      <c r="Q26" s="13">
        <v>0</v>
      </c>
      <c r="R26" s="22">
        <v>98000</v>
      </c>
      <c r="S26" s="22">
        <v>98000</v>
      </c>
      <c r="T26" s="22">
        <v>98000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24754.75</v>
      </c>
      <c r="AA26" s="22">
        <v>49601.86</v>
      </c>
      <c r="AB26" s="22">
        <v>0</v>
      </c>
      <c r="AC26" s="22">
        <v>24754.75</v>
      </c>
      <c r="AD26" s="22">
        <v>24754.75</v>
      </c>
      <c r="AE26" s="22">
        <v>24754.75</v>
      </c>
      <c r="AF26" s="22">
        <v>73245.25</v>
      </c>
      <c r="AG26" s="15">
        <f t="shared" si="0"/>
        <v>0.50614142857142863</v>
      </c>
      <c r="AH26" s="16">
        <v>73245.25</v>
      </c>
      <c r="AI26" s="17">
        <v>0.25259948979591834</v>
      </c>
      <c r="AJ26" s="16">
        <v>0</v>
      </c>
      <c r="AK26" s="17"/>
      <c r="AL26" s="3"/>
    </row>
    <row r="27" spans="1:38" outlineLevel="2" x14ac:dyDescent="0.25">
      <c r="A27" s="23" t="s">
        <v>109</v>
      </c>
      <c r="B27" s="19" t="s">
        <v>33</v>
      </c>
      <c r="C27" s="20" t="s">
        <v>32</v>
      </c>
      <c r="D27" s="20"/>
      <c r="E27" s="20"/>
      <c r="F27" s="21"/>
      <c r="G27" s="20"/>
      <c r="H27" s="20"/>
      <c r="I27" s="20"/>
      <c r="J27" s="20"/>
      <c r="K27" s="20"/>
      <c r="L27" s="20"/>
      <c r="M27" s="20"/>
      <c r="N27" s="20"/>
      <c r="O27" s="13">
        <v>0</v>
      </c>
      <c r="P27" s="13">
        <v>2021000</v>
      </c>
      <c r="Q27" s="13">
        <v>0</v>
      </c>
      <c r="R27" s="22">
        <v>2021000</v>
      </c>
      <c r="S27" s="22">
        <v>2021000</v>
      </c>
      <c r="T27" s="22">
        <v>2021000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345091.75</v>
      </c>
      <c r="AA27" s="22">
        <v>673925.7</v>
      </c>
      <c r="AB27" s="22">
        <v>0</v>
      </c>
      <c r="AC27" s="22">
        <v>345091.75</v>
      </c>
      <c r="AD27" s="22">
        <v>345091.75</v>
      </c>
      <c r="AE27" s="22">
        <v>345091.75</v>
      </c>
      <c r="AF27" s="22">
        <v>1675908.25</v>
      </c>
      <c r="AG27" s="15">
        <f t="shared" si="0"/>
        <v>0.33346150420583864</v>
      </c>
      <c r="AH27" s="16">
        <v>1675908.25</v>
      </c>
      <c r="AI27" s="17">
        <v>0.17075296882731322</v>
      </c>
      <c r="AJ27" s="16">
        <v>0</v>
      </c>
      <c r="AK27" s="17"/>
      <c r="AL27" s="3"/>
    </row>
    <row r="28" spans="1:38" outlineLevel="3" x14ac:dyDescent="0.25">
      <c r="A28" s="23" t="s">
        <v>88</v>
      </c>
      <c r="B28" s="19" t="s">
        <v>35</v>
      </c>
      <c r="C28" s="20" t="s">
        <v>34</v>
      </c>
      <c r="D28" s="20"/>
      <c r="E28" s="20"/>
      <c r="F28" s="21"/>
      <c r="G28" s="20"/>
      <c r="H28" s="20"/>
      <c r="I28" s="20"/>
      <c r="J28" s="20"/>
      <c r="K28" s="20"/>
      <c r="L28" s="20"/>
      <c r="M28" s="20"/>
      <c r="N28" s="20"/>
      <c r="O28" s="13">
        <v>0</v>
      </c>
      <c r="P28" s="13">
        <v>1328000</v>
      </c>
      <c r="Q28" s="13">
        <v>0</v>
      </c>
      <c r="R28" s="22">
        <v>1328000</v>
      </c>
      <c r="S28" s="22">
        <v>1328000</v>
      </c>
      <c r="T28" s="22">
        <v>1328000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369720.6</v>
      </c>
      <c r="AA28" s="22">
        <v>692334.27</v>
      </c>
      <c r="AB28" s="22">
        <v>0</v>
      </c>
      <c r="AC28" s="22">
        <v>369720.6</v>
      </c>
      <c r="AD28" s="22">
        <v>369720.6</v>
      </c>
      <c r="AE28" s="22">
        <v>369720.6</v>
      </c>
      <c r="AF28" s="22">
        <v>958279.4</v>
      </c>
      <c r="AG28" s="15">
        <f t="shared" si="0"/>
        <v>0.52133604668674705</v>
      </c>
      <c r="AH28" s="16">
        <v>958279.4</v>
      </c>
      <c r="AI28" s="17">
        <v>0.27840406626506026</v>
      </c>
      <c r="AJ28" s="16">
        <v>0</v>
      </c>
      <c r="AK28" s="17"/>
      <c r="AL28" s="3"/>
    </row>
    <row r="29" spans="1:38" ht="38.25" outlineLevel="5" x14ac:dyDescent="0.25">
      <c r="A29" s="23" t="s">
        <v>110</v>
      </c>
      <c r="B29" s="19" t="s">
        <v>89</v>
      </c>
      <c r="C29" s="20" t="s">
        <v>36</v>
      </c>
      <c r="D29" s="20"/>
      <c r="E29" s="20"/>
      <c r="F29" s="21"/>
      <c r="G29" s="20"/>
      <c r="H29" s="20"/>
      <c r="I29" s="20"/>
      <c r="J29" s="20"/>
      <c r="K29" s="20"/>
      <c r="L29" s="20"/>
      <c r="M29" s="20"/>
      <c r="N29" s="20"/>
      <c r="O29" s="13">
        <v>0</v>
      </c>
      <c r="P29" s="13">
        <v>1328000</v>
      </c>
      <c r="Q29" s="13">
        <v>0</v>
      </c>
      <c r="R29" s="22">
        <v>1328000</v>
      </c>
      <c r="S29" s="22">
        <v>1328000</v>
      </c>
      <c r="T29" s="22">
        <v>1328000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369720.6</v>
      </c>
      <c r="AA29" s="22">
        <v>692334.27</v>
      </c>
      <c r="AB29" s="22">
        <v>0</v>
      </c>
      <c r="AC29" s="22">
        <v>369720.6</v>
      </c>
      <c r="AD29" s="22">
        <v>369720.6</v>
      </c>
      <c r="AE29" s="22">
        <v>369720.6</v>
      </c>
      <c r="AF29" s="22">
        <v>958279.4</v>
      </c>
      <c r="AG29" s="15">
        <f t="shared" si="0"/>
        <v>0.52133604668674705</v>
      </c>
      <c r="AH29" s="16">
        <v>958279.4</v>
      </c>
      <c r="AI29" s="17">
        <v>0.27840406626506026</v>
      </c>
      <c r="AJ29" s="16">
        <v>0</v>
      </c>
      <c r="AK29" s="17"/>
      <c r="AL29" s="3"/>
    </row>
    <row r="30" spans="1:38" outlineLevel="3" x14ac:dyDescent="0.25">
      <c r="A30" s="23" t="s">
        <v>90</v>
      </c>
      <c r="B30" s="19" t="s">
        <v>38</v>
      </c>
      <c r="C30" s="20" t="s">
        <v>37</v>
      </c>
      <c r="D30" s="20"/>
      <c r="E30" s="20"/>
      <c r="F30" s="21"/>
      <c r="G30" s="20"/>
      <c r="H30" s="20"/>
      <c r="I30" s="20"/>
      <c r="J30" s="20"/>
      <c r="K30" s="20"/>
      <c r="L30" s="20"/>
      <c r="M30" s="20"/>
      <c r="N30" s="20"/>
      <c r="O30" s="13">
        <v>0</v>
      </c>
      <c r="P30" s="13">
        <v>693000</v>
      </c>
      <c r="Q30" s="13">
        <v>0</v>
      </c>
      <c r="R30" s="22">
        <v>693000</v>
      </c>
      <c r="S30" s="22">
        <v>693000</v>
      </c>
      <c r="T30" s="22">
        <v>693000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-24628.85</v>
      </c>
      <c r="AA30" s="22">
        <v>-18408.57</v>
      </c>
      <c r="AB30" s="22">
        <v>0</v>
      </c>
      <c r="AC30" s="22">
        <v>-24628.85</v>
      </c>
      <c r="AD30" s="22">
        <v>-24628.85</v>
      </c>
      <c r="AE30" s="22">
        <v>-24628.85</v>
      </c>
      <c r="AF30" s="22">
        <v>717628.85</v>
      </c>
      <c r="AG30" s="15">
        <f t="shared" si="0"/>
        <v>-2.6563593073593073E-2</v>
      </c>
      <c r="AH30" s="16">
        <v>717628.85</v>
      </c>
      <c r="AI30" s="17">
        <v>-3.5539466089466086E-2</v>
      </c>
      <c r="AJ30" s="16">
        <v>0</v>
      </c>
      <c r="AK30" s="17"/>
      <c r="AL30" s="3"/>
    </row>
    <row r="31" spans="1:38" ht="38.25" outlineLevel="5" x14ac:dyDescent="0.25">
      <c r="A31" s="23" t="s">
        <v>111</v>
      </c>
      <c r="B31" s="19" t="s">
        <v>40</v>
      </c>
      <c r="C31" s="20" t="s">
        <v>39</v>
      </c>
      <c r="D31" s="20"/>
      <c r="E31" s="20"/>
      <c r="F31" s="21"/>
      <c r="G31" s="20"/>
      <c r="H31" s="20"/>
      <c r="I31" s="20"/>
      <c r="J31" s="20"/>
      <c r="K31" s="20"/>
      <c r="L31" s="20"/>
      <c r="M31" s="20"/>
      <c r="N31" s="20"/>
      <c r="O31" s="13">
        <v>0</v>
      </c>
      <c r="P31" s="13">
        <v>693000</v>
      </c>
      <c r="Q31" s="13">
        <v>0</v>
      </c>
      <c r="R31" s="22">
        <v>693000</v>
      </c>
      <c r="S31" s="22">
        <v>693000</v>
      </c>
      <c r="T31" s="22">
        <v>693000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-24628.85</v>
      </c>
      <c r="AA31" s="22">
        <v>-18408.57</v>
      </c>
      <c r="AB31" s="22">
        <v>0</v>
      </c>
      <c r="AC31" s="22">
        <v>-24628.85</v>
      </c>
      <c r="AD31" s="22">
        <v>-24628.85</v>
      </c>
      <c r="AE31" s="22">
        <v>-24628.85</v>
      </c>
      <c r="AF31" s="22">
        <v>717628.85</v>
      </c>
      <c r="AG31" s="15">
        <f t="shared" si="0"/>
        <v>-2.6563593073593073E-2</v>
      </c>
      <c r="AH31" s="16">
        <v>717628.85</v>
      </c>
      <c r="AI31" s="17">
        <v>-3.5539466089466086E-2</v>
      </c>
      <c r="AJ31" s="16">
        <v>0</v>
      </c>
      <c r="AK31" s="17"/>
      <c r="AL31" s="3"/>
    </row>
    <row r="32" spans="1:38" ht="38.25" outlineLevel="1" x14ac:dyDescent="0.25">
      <c r="A32" s="23" t="s">
        <v>91</v>
      </c>
      <c r="B32" s="19" t="s">
        <v>42</v>
      </c>
      <c r="C32" s="20" t="s">
        <v>41</v>
      </c>
      <c r="D32" s="20"/>
      <c r="E32" s="20"/>
      <c r="F32" s="21"/>
      <c r="G32" s="20"/>
      <c r="H32" s="20"/>
      <c r="I32" s="20"/>
      <c r="J32" s="20"/>
      <c r="K32" s="20"/>
      <c r="L32" s="20"/>
      <c r="M32" s="20"/>
      <c r="N32" s="20"/>
      <c r="O32" s="13">
        <v>0</v>
      </c>
      <c r="P32" s="13">
        <v>24339</v>
      </c>
      <c r="Q32" s="13">
        <v>0</v>
      </c>
      <c r="R32" s="22">
        <v>24339</v>
      </c>
      <c r="S32" s="22">
        <v>24339</v>
      </c>
      <c r="T32" s="22">
        <v>24339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3600</v>
      </c>
      <c r="AA32" s="22">
        <v>3600</v>
      </c>
      <c r="AB32" s="22">
        <v>0</v>
      </c>
      <c r="AC32" s="22">
        <v>3600</v>
      </c>
      <c r="AD32" s="22">
        <v>3600</v>
      </c>
      <c r="AE32" s="22">
        <v>3600</v>
      </c>
      <c r="AF32" s="22">
        <v>20739</v>
      </c>
      <c r="AG32" s="15">
        <f t="shared" si="0"/>
        <v>0.14791076050782695</v>
      </c>
      <c r="AH32" s="16">
        <v>20739</v>
      </c>
      <c r="AI32" s="17">
        <v>0.14791076050782695</v>
      </c>
      <c r="AJ32" s="16">
        <v>0</v>
      </c>
      <c r="AK32" s="17"/>
      <c r="AL32" s="3"/>
    </row>
    <row r="33" spans="1:39" ht="89.25" outlineLevel="2" x14ac:dyDescent="0.25">
      <c r="A33" s="23" t="s">
        <v>92</v>
      </c>
      <c r="B33" s="19" t="s">
        <v>44</v>
      </c>
      <c r="C33" s="20" t="s">
        <v>43</v>
      </c>
      <c r="D33" s="20"/>
      <c r="E33" s="20"/>
      <c r="F33" s="21"/>
      <c r="G33" s="20"/>
      <c r="H33" s="20"/>
      <c r="I33" s="20"/>
      <c r="J33" s="20"/>
      <c r="K33" s="20"/>
      <c r="L33" s="20"/>
      <c r="M33" s="20"/>
      <c r="N33" s="20"/>
      <c r="O33" s="13">
        <v>0</v>
      </c>
      <c r="P33" s="13">
        <v>24339</v>
      </c>
      <c r="Q33" s="13">
        <v>0</v>
      </c>
      <c r="R33" s="22">
        <v>24339</v>
      </c>
      <c r="S33" s="22">
        <v>24339</v>
      </c>
      <c r="T33" s="22">
        <v>24339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3600</v>
      </c>
      <c r="AA33" s="22">
        <v>3600</v>
      </c>
      <c r="AB33" s="22">
        <v>0</v>
      </c>
      <c r="AC33" s="22">
        <v>3600</v>
      </c>
      <c r="AD33" s="22">
        <v>3600</v>
      </c>
      <c r="AE33" s="22">
        <v>3600</v>
      </c>
      <c r="AF33" s="22">
        <v>20739</v>
      </c>
      <c r="AG33" s="15">
        <f t="shared" si="0"/>
        <v>0.14791076050782695</v>
      </c>
      <c r="AH33" s="16">
        <v>20739</v>
      </c>
      <c r="AI33" s="17">
        <v>0.14791076050782695</v>
      </c>
      <c r="AJ33" s="16">
        <v>0</v>
      </c>
      <c r="AK33" s="17"/>
      <c r="AL33" s="3"/>
    </row>
    <row r="34" spans="1:39" ht="89.25" outlineLevel="3" x14ac:dyDescent="0.25">
      <c r="A34" s="23" t="s">
        <v>93</v>
      </c>
      <c r="B34" s="19" t="s">
        <v>121</v>
      </c>
      <c r="C34" s="20" t="s">
        <v>45</v>
      </c>
      <c r="D34" s="20"/>
      <c r="E34" s="20"/>
      <c r="F34" s="21"/>
      <c r="G34" s="20"/>
      <c r="H34" s="20"/>
      <c r="I34" s="20"/>
      <c r="J34" s="20"/>
      <c r="K34" s="20"/>
      <c r="L34" s="20"/>
      <c r="M34" s="20"/>
      <c r="N34" s="20"/>
      <c r="O34" s="13">
        <v>0</v>
      </c>
      <c r="P34" s="13">
        <v>24339</v>
      </c>
      <c r="Q34" s="13">
        <v>0</v>
      </c>
      <c r="R34" s="22">
        <v>24339</v>
      </c>
      <c r="S34" s="22">
        <v>24339</v>
      </c>
      <c r="T34" s="22">
        <v>24339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3600</v>
      </c>
      <c r="AA34" s="22">
        <v>3600</v>
      </c>
      <c r="AB34" s="22">
        <v>0</v>
      </c>
      <c r="AC34" s="22">
        <v>3600</v>
      </c>
      <c r="AD34" s="22">
        <v>3600</v>
      </c>
      <c r="AE34" s="22">
        <v>3600</v>
      </c>
      <c r="AF34" s="22">
        <v>20739</v>
      </c>
      <c r="AG34" s="15">
        <f t="shared" si="0"/>
        <v>0.14791076050782695</v>
      </c>
      <c r="AH34" s="16">
        <v>20739</v>
      </c>
      <c r="AI34" s="17">
        <v>0.14791076050782695</v>
      </c>
      <c r="AJ34" s="16">
        <v>0</v>
      </c>
      <c r="AK34" s="17"/>
      <c r="AL34" s="3"/>
    </row>
    <row r="35" spans="1:39" ht="76.5" outlineLevel="5" x14ac:dyDescent="0.25">
      <c r="A35" s="23" t="s">
        <v>112</v>
      </c>
      <c r="B35" s="19" t="s">
        <v>47</v>
      </c>
      <c r="C35" s="20" t="s">
        <v>46</v>
      </c>
      <c r="D35" s="20"/>
      <c r="E35" s="20"/>
      <c r="F35" s="21"/>
      <c r="G35" s="20"/>
      <c r="H35" s="20"/>
      <c r="I35" s="20"/>
      <c r="J35" s="20"/>
      <c r="K35" s="20"/>
      <c r="L35" s="20"/>
      <c r="M35" s="20"/>
      <c r="N35" s="20"/>
      <c r="O35" s="13">
        <v>0</v>
      </c>
      <c r="P35" s="13">
        <v>24339</v>
      </c>
      <c r="Q35" s="13">
        <v>0</v>
      </c>
      <c r="R35" s="22">
        <v>24339</v>
      </c>
      <c r="S35" s="22">
        <v>24339</v>
      </c>
      <c r="T35" s="22">
        <v>24339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3600</v>
      </c>
      <c r="AA35" s="22">
        <v>3600</v>
      </c>
      <c r="AB35" s="22">
        <v>0</v>
      </c>
      <c r="AC35" s="22">
        <v>3600</v>
      </c>
      <c r="AD35" s="22">
        <v>3600</v>
      </c>
      <c r="AE35" s="22">
        <v>3600</v>
      </c>
      <c r="AF35" s="22">
        <v>20739</v>
      </c>
      <c r="AG35" s="15">
        <f t="shared" si="0"/>
        <v>0.14791076050782695</v>
      </c>
      <c r="AH35" s="16">
        <v>20739</v>
      </c>
      <c r="AI35" s="17">
        <v>0.14791076050782695</v>
      </c>
      <c r="AJ35" s="16">
        <v>0</v>
      </c>
      <c r="AK35" s="17"/>
      <c r="AL35" s="3"/>
    </row>
    <row r="36" spans="1:39" ht="25.5" outlineLevel="1" x14ac:dyDescent="0.25">
      <c r="A36" s="18" t="s">
        <v>94</v>
      </c>
      <c r="B36" s="19" t="s">
        <v>49</v>
      </c>
      <c r="C36" s="20" t="s">
        <v>48</v>
      </c>
      <c r="D36" s="20"/>
      <c r="E36" s="20"/>
      <c r="F36" s="21"/>
      <c r="G36" s="20"/>
      <c r="H36" s="20"/>
      <c r="I36" s="20"/>
      <c r="J36" s="20"/>
      <c r="K36" s="20"/>
      <c r="L36" s="20"/>
      <c r="M36" s="20"/>
      <c r="N36" s="20"/>
      <c r="O36" s="13">
        <v>0</v>
      </c>
      <c r="P36" s="13">
        <v>78000</v>
      </c>
      <c r="Q36" s="13">
        <v>0</v>
      </c>
      <c r="R36" s="22">
        <v>78000</v>
      </c>
      <c r="S36" s="22">
        <v>78000</v>
      </c>
      <c r="T36" s="22">
        <v>78000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70000</v>
      </c>
      <c r="AB36" s="22">
        <v>0</v>
      </c>
      <c r="AC36" s="22">
        <v>0</v>
      </c>
      <c r="AD36" s="22">
        <v>0</v>
      </c>
      <c r="AE36" s="22">
        <v>0</v>
      </c>
      <c r="AF36" s="22">
        <v>78000</v>
      </c>
      <c r="AG36" s="15">
        <f t="shared" si="0"/>
        <v>0.89743589743589747</v>
      </c>
      <c r="AH36" s="16">
        <v>78000</v>
      </c>
      <c r="AI36" s="17">
        <v>0</v>
      </c>
      <c r="AJ36" s="16">
        <v>0</v>
      </c>
      <c r="AK36" s="17"/>
      <c r="AL36" s="3"/>
    </row>
    <row r="37" spans="1:39" ht="38.25" outlineLevel="2" x14ac:dyDescent="0.25">
      <c r="A37" s="18" t="s">
        <v>113</v>
      </c>
      <c r="B37" s="19" t="s">
        <v>51</v>
      </c>
      <c r="C37" s="20" t="s">
        <v>50</v>
      </c>
      <c r="D37" s="20"/>
      <c r="E37" s="20"/>
      <c r="F37" s="21"/>
      <c r="G37" s="20"/>
      <c r="H37" s="20"/>
      <c r="I37" s="20"/>
      <c r="J37" s="20"/>
      <c r="K37" s="20"/>
      <c r="L37" s="20"/>
      <c r="M37" s="20"/>
      <c r="N37" s="20"/>
      <c r="O37" s="13">
        <v>0</v>
      </c>
      <c r="P37" s="13">
        <v>78000</v>
      </c>
      <c r="Q37" s="13">
        <v>0</v>
      </c>
      <c r="R37" s="22">
        <v>78000</v>
      </c>
      <c r="S37" s="22">
        <v>78000</v>
      </c>
      <c r="T37" s="22">
        <v>78000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70000</v>
      </c>
      <c r="AB37" s="22">
        <v>0</v>
      </c>
      <c r="AC37" s="22">
        <v>0</v>
      </c>
      <c r="AD37" s="22">
        <v>0</v>
      </c>
      <c r="AE37" s="22">
        <v>0</v>
      </c>
      <c r="AF37" s="22">
        <v>78000</v>
      </c>
      <c r="AG37" s="15">
        <f t="shared" si="0"/>
        <v>0.89743589743589747</v>
      </c>
      <c r="AH37" s="16">
        <v>78000</v>
      </c>
      <c r="AI37" s="17">
        <v>0</v>
      </c>
      <c r="AJ37" s="16">
        <v>0</v>
      </c>
      <c r="AK37" s="17"/>
      <c r="AL37" s="3"/>
    </row>
    <row r="38" spans="1:39" ht="51" outlineLevel="3" x14ac:dyDescent="0.25">
      <c r="A38" s="23" t="s">
        <v>95</v>
      </c>
      <c r="B38" s="19" t="s">
        <v>53</v>
      </c>
      <c r="C38" s="20" t="s">
        <v>52</v>
      </c>
      <c r="D38" s="20"/>
      <c r="E38" s="20"/>
      <c r="F38" s="21"/>
      <c r="G38" s="20"/>
      <c r="H38" s="20"/>
      <c r="I38" s="20"/>
      <c r="J38" s="20"/>
      <c r="K38" s="20"/>
      <c r="L38" s="20"/>
      <c r="M38" s="20"/>
      <c r="N38" s="20"/>
      <c r="O38" s="13">
        <v>0</v>
      </c>
      <c r="P38" s="13">
        <v>78000</v>
      </c>
      <c r="Q38" s="13">
        <v>0</v>
      </c>
      <c r="R38" s="22">
        <v>78000</v>
      </c>
      <c r="S38" s="22">
        <v>78000</v>
      </c>
      <c r="T38" s="22">
        <v>78000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70000</v>
      </c>
      <c r="AB38" s="22">
        <v>0</v>
      </c>
      <c r="AC38" s="22">
        <v>0</v>
      </c>
      <c r="AD38" s="22">
        <v>0</v>
      </c>
      <c r="AE38" s="22">
        <v>0</v>
      </c>
      <c r="AF38" s="22">
        <v>78000</v>
      </c>
      <c r="AG38" s="15">
        <f t="shared" si="0"/>
        <v>0.89743589743589747</v>
      </c>
      <c r="AH38" s="16">
        <v>78000</v>
      </c>
      <c r="AI38" s="17">
        <v>0</v>
      </c>
      <c r="AJ38" s="16">
        <v>0</v>
      </c>
      <c r="AK38" s="17"/>
      <c r="AL38" s="3"/>
    </row>
    <row r="39" spans="1:39" ht="51" outlineLevel="6" x14ac:dyDescent="0.25">
      <c r="A39" s="18" t="s">
        <v>114</v>
      </c>
      <c r="B39" s="19" t="s">
        <v>55</v>
      </c>
      <c r="C39" s="20" t="s">
        <v>54</v>
      </c>
      <c r="D39" s="20"/>
      <c r="E39" s="20"/>
      <c r="F39" s="21"/>
      <c r="G39" s="20"/>
      <c r="H39" s="20"/>
      <c r="I39" s="20"/>
      <c r="J39" s="20"/>
      <c r="K39" s="20"/>
      <c r="L39" s="20"/>
      <c r="M39" s="20"/>
      <c r="N39" s="20"/>
      <c r="O39" s="13">
        <v>0</v>
      </c>
      <c r="P39" s="13">
        <v>78000</v>
      </c>
      <c r="Q39" s="13">
        <v>0</v>
      </c>
      <c r="R39" s="22">
        <v>78000</v>
      </c>
      <c r="S39" s="22">
        <v>78000</v>
      </c>
      <c r="T39" s="22">
        <v>78000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70000</v>
      </c>
      <c r="AB39" s="22">
        <v>0</v>
      </c>
      <c r="AC39" s="22">
        <v>0</v>
      </c>
      <c r="AD39" s="22">
        <v>0</v>
      </c>
      <c r="AE39" s="22">
        <v>0</v>
      </c>
      <c r="AF39" s="22">
        <v>78000</v>
      </c>
      <c r="AG39" s="15">
        <f t="shared" si="0"/>
        <v>0.89743589743589747</v>
      </c>
      <c r="AH39" s="16">
        <v>78000</v>
      </c>
      <c r="AI39" s="17">
        <v>0</v>
      </c>
      <c r="AJ39" s="16">
        <v>0</v>
      </c>
      <c r="AK39" s="17"/>
      <c r="AL39" s="3"/>
    </row>
    <row r="40" spans="1:39" x14ac:dyDescent="0.25">
      <c r="A40" s="24" t="s">
        <v>96</v>
      </c>
      <c r="B40" s="10" t="s">
        <v>57</v>
      </c>
      <c r="C40" s="11" t="s">
        <v>56</v>
      </c>
      <c r="D40" s="11"/>
      <c r="E40" s="11"/>
      <c r="F40" s="12"/>
      <c r="G40" s="11"/>
      <c r="H40" s="11"/>
      <c r="I40" s="11"/>
      <c r="J40" s="11"/>
      <c r="K40" s="11"/>
      <c r="L40" s="11"/>
      <c r="M40" s="11"/>
      <c r="N40" s="11"/>
      <c r="O40" s="13">
        <v>0</v>
      </c>
      <c r="P40" s="13">
        <v>4877985.9400000004</v>
      </c>
      <c r="Q40" s="13">
        <v>635300.72</v>
      </c>
      <c r="R40" s="14">
        <f>R41</f>
        <v>5513286.6600000001</v>
      </c>
      <c r="S40" s="14">
        <v>5513286.6600000001</v>
      </c>
      <c r="T40" s="14">
        <v>5513286.6600000001</v>
      </c>
      <c r="U40" s="14">
        <v>0</v>
      </c>
      <c r="V40" s="14">
        <v>0</v>
      </c>
      <c r="W40" s="14">
        <v>0</v>
      </c>
      <c r="X40" s="14">
        <v>0</v>
      </c>
      <c r="Y40" s="14">
        <v>69433.740000000005</v>
      </c>
      <c r="Z40" s="14">
        <v>1006445.75</v>
      </c>
      <c r="AA40" s="14">
        <v>1299439.6000000001</v>
      </c>
      <c r="AB40" s="14">
        <v>69433.740000000005</v>
      </c>
      <c r="AC40" s="14">
        <v>1006445.75</v>
      </c>
      <c r="AD40" s="14">
        <v>937012.01</v>
      </c>
      <c r="AE40" s="14">
        <v>937012.01</v>
      </c>
      <c r="AF40" s="14">
        <v>4576274.6500000004</v>
      </c>
      <c r="AG40" s="15">
        <f t="shared" si="0"/>
        <v>0.23569237011158786</v>
      </c>
      <c r="AH40" s="16">
        <v>4576274.6500000004</v>
      </c>
      <c r="AI40" s="17">
        <v>0.16995524952442795</v>
      </c>
      <c r="AJ40" s="16">
        <v>0</v>
      </c>
      <c r="AK40" s="17"/>
      <c r="AL40" s="3"/>
      <c r="AM40" s="25">
        <f>R40-R41</f>
        <v>0</v>
      </c>
    </row>
    <row r="41" spans="1:39" ht="38.25" outlineLevel="1" x14ac:dyDescent="0.25">
      <c r="A41" s="23" t="s">
        <v>97</v>
      </c>
      <c r="B41" s="19" t="s">
        <v>59</v>
      </c>
      <c r="C41" s="20" t="s">
        <v>58</v>
      </c>
      <c r="D41" s="20"/>
      <c r="E41" s="20"/>
      <c r="F41" s="21"/>
      <c r="G41" s="20"/>
      <c r="H41" s="20"/>
      <c r="I41" s="20"/>
      <c r="J41" s="20"/>
      <c r="K41" s="20"/>
      <c r="L41" s="20"/>
      <c r="M41" s="20"/>
      <c r="N41" s="20"/>
      <c r="O41" s="13">
        <v>0</v>
      </c>
      <c r="P41" s="13">
        <v>4877985.9400000004</v>
      </c>
      <c r="Q41" s="13">
        <v>635300.72</v>
      </c>
      <c r="R41" s="22">
        <f>R42+R45+R48+R51</f>
        <v>5513286.6600000001</v>
      </c>
      <c r="S41" s="22">
        <v>5513286.6600000001</v>
      </c>
      <c r="T41" s="22">
        <v>5513286.6600000001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937012.01</v>
      </c>
      <c r="AA41" s="22">
        <v>1299439.6000000001</v>
      </c>
      <c r="AB41" s="22">
        <v>0</v>
      </c>
      <c r="AC41" s="22">
        <v>937012.01</v>
      </c>
      <c r="AD41" s="22">
        <v>937012.01</v>
      </c>
      <c r="AE41" s="22">
        <v>937012.01</v>
      </c>
      <c r="AF41" s="22">
        <v>4576274.6500000004</v>
      </c>
      <c r="AG41" s="15">
        <f t="shared" si="0"/>
        <v>0.23569237011158786</v>
      </c>
      <c r="AH41" s="16">
        <v>4576274.6500000004</v>
      </c>
      <c r="AI41" s="17">
        <v>0.16995524952442795</v>
      </c>
      <c r="AJ41" s="16">
        <v>0</v>
      </c>
      <c r="AK41" s="17"/>
      <c r="AL41" s="3"/>
    </row>
    <row r="42" spans="1:39" ht="25.5" outlineLevel="1" x14ac:dyDescent="0.25">
      <c r="A42" s="23" t="s">
        <v>98</v>
      </c>
      <c r="B42" s="19" t="s">
        <v>72</v>
      </c>
      <c r="C42" s="20"/>
      <c r="D42" s="20"/>
      <c r="E42" s="20"/>
      <c r="F42" s="21"/>
      <c r="G42" s="20"/>
      <c r="H42" s="20"/>
      <c r="I42" s="20"/>
      <c r="J42" s="20"/>
      <c r="K42" s="20"/>
      <c r="L42" s="20"/>
      <c r="M42" s="20"/>
      <c r="N42" s="20"/>
      <c r="O42" s="13"/>
      <c r="P42" s="13"/>
      <c r="Q42" s="13"/>
      <c r="R42" s="22">
        <v>170000</v>
      </c>
      <c r="S42" s="22">
        <v>170000</v>
      </c>
      <c r="T42" s="22">
        <v>170000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54124.79</v>
      </c>
      <c r="AA42" s="22">
        <f t="shared" ref="AA42:AF42" si="1">AA44</f>
        <v>92815.16</v>
      </c>
      <c r="AB42" s="22">
        <f t="shared" si="1"/>
        <v>0</v>
      </c>
      <c r="AC42" s="22">
        <f t="shared" si="1"/>
        <v>54124.79</v>
      </c>
      <c r="AD42" s="22">
        <f t="shared" si="1"/>
        <v>54124.79</v>
      </c>
      <c r="AE42" s="22">
        <f t="shared" si="1"/>
        <v>54124.79</v>
      </c>
      <c r="AF42" s="22">
        <f t="shared" si="1"/>
        <v>115875.21</v>
      </c>
      <c r="AG42" s="15">
        <f t="shared" si="0"/>
        <v>0.54597152941176474</v>
      </c>
      <c r="AH42" s="16"/>
      <c r="AI42" s="17"/>
      <c r="AJ42" s="16"/>
      <c r="AK42" s="17"/>
      <c r="AL42" s="3"/>
    </row>
    <row r="43" spans="1:39" ht="38.25" outlineLevel="2" x14ac:dyDescent="0.25">
      <c r="A43" s="23" t="s">
        <v>99</v>
      </c>
      <c r="B43" s="19" t="s">
        <v>73</v>
      </c>
      <c r="C43" s="20" t="s">
        <v>60</v>
      </c>
      <c r="D43" s="20"/>
      <c r="E43" s="20"/>
      <c r="F43" s="21"/>
      <c r="G43" s="20"/>
      <c r="H43" s="20"/>
      <c r="I43" s="20"/>
      <c r="J43" s="20"/>
      <c r="K43" s="20"/>
      <c r="L43" s="20"/>
      <c r="M43" s="20"/>
      <c r="N43" s="20"/>
      <c r="O43" s="13">
        <v>0</v>
      </c>
      <c r="P43" s="13">
        <v>170000</v>
      </c>
      <c r="Q43" s="13">
        <v>0</v>
      </c>
      <c r="R43" s="22">
        <v>170000</v>
      </c>
      <c r="S43" s="22">
        <v>170000</v>
      </c>
      <c r="T43" s="22">
        <v>170000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54124.79</v>
      </c>
      <c r="AA43" s="22">
        <f t="shared" ref="AA43:AF43" si="2">AA44</f>
        <v>92815.16</v>
      </c>
      <c r="AB43" s="22">
        <f t="shared" si="2"/>
        <v>0</v>
      </c>
      <c r="AC43" s="22">
        <f t="shared" si="2"/>
        <v>54124.79</v>
      </c>
      <c r="AD43" s="22">
        <f t="shared" si="2"/>
        <v>54124.79</v>
      </c>
      <c r="AE43" s="22">
        <f t="shared" si="2"/>
        <v>54124.79</v>
      </c>
      <c r="AF43" s="22">
        <f t="shared" si="2"/>
        <v>115875.21</v>
      </c>
      <c r="AG43" s="15">
        <f t="shared" si="0"/>
        <v>0.54597152941176474</v>
      </c>
      <c r="AH43" s="16">
        <v>115875.21</v>
      </c>
      <c r="AI43" s="17">
        <v>0.31838111764705884</v>
      </c>
      <c r="AJ43" s="16">
        <v>0</v>
      </c>
      <c r="AK43" s="17"/>
      <c r="AL43" s="3"/>
    </row>
    <row r="44" spans="1:39" ht="38.25" outlineLevel="4" x14ac:dyDescent="0.25">
      <c r="A44" s="23" t="s">
        <v>115</v>
      </c>
      <c r="B44" s="19" t="s">
        <v>74</v>
      </c>
      <c r="C44" s="20" t="s">
        <v>61</v>
      </c>
      <c r="D44" s="20"/>
      <c r="E44" s="20"/>
      <c r="F44" s="21"/>
      <c r="G44" s="20"/>
      <c r="H44" s="20"/>
      <c r="I44" s="20"/>
      <c r="J44" s="20"/>
      <c r="K44" s="20"/>
      <c r="L44" s="20"/>
      <c r="M44" s="20"/>
      <c r="N44" s="20"/>
      <c r="O44" s="13">
        <v>0</v>
      </c>
      <c r="P44" s="13">
        <v>170000</v>
      </c>
      <c r="Q44" s="13">
        <v>0</v>
      </c>
      <c r="R44" s="22">
        <v>170000</v>
      </c>
      <c r="S44" s="22">
        <v>170000</v>
      </c>
      <c r="T44" s="22">
        <v>170000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54124.79</v>
      </c>
      <c r="AA44" s="22">
        <v>92815.16</v>
      </c>
      <c r="AB44" s="22">
        <v>0</v>
      </c>
      <c r="AC44" s="22">
        <v>54124.79</v>
      </c>
      <c r="AD44" s="22">
        <v>54124.79</v>
      </c>
      <c r="AE44" s="22">
        <v>54124.79</v>
      </c>
      <c r="AF44" s="22">
        <v>115875.21</v>
      </c>
      <c r="AG44" s="15">
        <f t="shared" si="0"/>
        <v>0.54597152941176474</v>
      </c>
      <c r="AH44" s="16">
        <v>115875.21</v>
      </c>
      <c r="AI44" s="17">
        <v>0.31838111764705884</v>
      </c>
      <c r="AJ44" s="16">
        <v>0</v>
      </c>
      <c r="AK44" s="17"/>
      <c r="AL44" s="3"/>
    </row>
    <row r="45" spans="1:39" ht="25.5" outlineLevel="3" x14ac:dyDescent="0.25">
      <c r="A45" s="23" t="s">
        <v>75</v>
      </c>
      <c r="B45" s="19" t="str">
        <f>[2]Доходы!A52</f>
        <v xml:space="preserve">  Субсидии бюджетам бюджетной системы Российской Федерации (межбюджетные субсидии)</v>
      </c>
      <c r="C45" s="20" t="s">
        <v>62</v>
      </c>
      <c r="D45" s="20"/>
      <c r="E45" s="20"/>
      <c r="F45" s="21"/>
      <c r="G45" s="20"/>
      <c r="H45" s="20"/>
      <c r="I45" s="20"/>
      <c r="J45" s="20"/>
      <c r="K45" s="20"/>
      <c r="L45" s="20"/>
      <c r="M45" s="20"/>
      <c r="N45" s="20"/>
      <c r="O45" s="13">
        <v>0</v>
      </c>
      <c r="P45" s="13">
        <v>563103.53</v>
      </c>
      <c r="Q45" s="13">
        <v>14580.2</v>
      </c>
      <c r="R45" s="22">
        <v>577683.73</v>
      </c>
      <c r="S45" s="22">
        <v>577683.73</v>
      </c>
      <c r="T45" s="22">
        <v>577683.73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577683.73</v>
      </c>
      <c r="AG45" s="15">
        <f t="shared" si="0"/>
        <v>0</v>
      </c>
      <c r="AH45" s="16">
        <v>577683.73</v>
      </c>
      <c r="AI45" s="17">
        <v>0</v>
      </c>
      <c r="AJ45" s="16">
        <v>0</v>
      </c>
      <c r="AK45" s="17"/>
      <c r="AL45" s="3"/>
    </row>
    <row r="46" spans="1:39" ht="63.75" outlineLevel="4" x14ac:dyDescent="0.25">
      <c r="A46" s="23" t="s">
        <v>116</v>
      </c>
      <c r="B46" s="19" t="str">
        <f>[2]Доходы!A53</f>
        <v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C46" s="20" t="s">
        <v>63</v>
      </c>
      <c r="D46" s="20"/>
      <c r="E46" s="20"/>
      <c r="F46" s="21"/>
      <c r="G46" s="20"/>
      <c r="H46" s="20"/>
      <c r="I46" s="20"/>
      <c r="J46" s="20"/>
      <c r="K46" s="20"/>
      <c r="L46" s="20"/>
      <c r="M46" s="20"/>
      <c r="N46" s="20"/>
      <c r="O46" s="13">
        <v>0</v>
      </c>
      <c r="P46" s="13">
        <v>563103.53</v>
      </c>
      <c r="Q46" s="13">
        <v>14580.2</v>
      </c>
      <c r="R46" s="22">
        <f>$R$45</f>
        <v>577683.73</v>
      </c>
      <c r="S46" s="22">
        <v>577683.73</v>
      </c>
      <c r="T46" s="22">
        <v>577683.73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577683.73</v>
      </c>
      <c r="AG46" s="15">
        <f t="shared" si="0"/>
        <v>0</v>
      </c>
      <c r="AH46" s="16">
        <v>577683.73</v>
      </c>
      <c r="AI46" s="17">
        <v>0</v>
      </c>
      <c r="AJ46" s="16">
        <v>0</v>
      </c>
      <c r="AK46" s="17"/>
      <c r="AL46" s="3"/>
    </row>
    <row r="47" spans="1:39" ht="76.5" outlineLevel="5" x14ac:dyDescent="0.25">
      <c r="A47" s="23" t="s">
        <v>117</v>
      </c>
      <c r="B47" s="19" t="str">
        <f>[2]Доходы!A54</f>
        <v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C47" s="20" t="s">
        <v>64</v>
      </c>
      <c r="D47" s="20"/>
      <c r="E47" s="20"/>
      <c r="F47" s="21"/>
      <c r="G47" s="20"/>
      <c r="H47" s="20"/>
      <c r="I47" s="20"/>
      <c r="J47" s="20"/>
      <c r="K47" s="20"/>
      <c r="L47" s="20"/>
      <c r="M47" s="20"/>
      <c r="N47" s="20"/>
      <c r="O47" s="13">
        <v>0</v>
      </c>
      <c r="P47" s="13">
        <v>563103.53</v>
      </c>
      <c r="Q47" s="13">
        <v>14580.2</v>
      </c>
      <c r="R47" s="22">
        <f>$R$45</f>
        <v>577683.73</v>
      </c>
      <c r="S47" s="22">
        <v>577683.73</v>
      </c>
      <c r="T47" s="22">
        <v>577683.73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577683.73</v>
      </c>
      <c r="AG47" s="15">
        <f t="shared" si="0"/>
        <v>0</v>
      </c>
      <c r="AH47" s="16">
        <v>577683.73</v>
      </c>
      <c r="AI47" s="17">
        <v>0</v>
      </c>
      <c r="AJ47" s="16">
        <v>0</v>
      </c>
      <c r="AK47" s="17"/>
      <c r="AL47" s="3"/>
    </row>
    <row r="48" spans="1:39" ht="25.5" outlineLevel="4" x14ac:dyDescent="0.25">
      <c r="A48" s="18" t="s">
        <v>100</v>
      </c>
      <c r="B48" s="27" t="str">
        <f>[3]Документ!B37</f>
        <v>Субвенции бюджетам бюджетной системы Российской Федерации</v>
      </c>
      <c r="C48" s="20" t="s">
        <v>65</v>
      </c>
      <c r="D48" s="20"/>
      <c r="E48" s="20"/>
      <c r="F48" s="21"/>
      <c r="G48" s="20"/>
      <c r="H48" s="20"/>
      <c r="I48" s="20"/>
      <c r="J48" s="20"/>
      <c r="K48" s="20"/>
      <c r="L48" s="20"/>
      <c r="M48" s="20"/>
      <c r="N48" s="20"/>
      <c r="O48" s="13">
        <v>0</v>
      </c>
      <c r="P48" s="13">
        <v>114948.89</v>
      </c>
      <c r="Q48" s="13">
        <v>0</v>
      </c>
      <c r="R48" s="22">
        <v>114948.89</v>
      </c>
      <c r="S48" s="22">
        <v>114948.89</v>
      </c>
      <c r="T48" s="22">
        <v>114948.89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28737.22</v>
      </c>
      <c r="AA48" s="22">
        <f t="shared" ref="AA48:AF48" si="3">AA50</f>
        <v>57474.44</v>
      </c>
      <c r="AB48" s="22">
        <f t="shared" si="3"/>
        <v>0</v>
      </c>
      <c r="AC48" s="22">
        <f t="shared" si="3"/>
        <v>28737.22</v>
      </c>
      <c r="AD48" s="22">
        <f t="shared" si="3"/>
        <v>28737.22</v>
      </c>
      <c r="AE48" s="22">
        <f t="shared" si="3"/>
        <v>28737.22</v>
      </c>
      <c r="AF48" s="22">
        <f t="shared" si="3"/>
        <v>86211.67</v>
      </c>
      <c r="AG48" s="15">
        <f t="shared" si="0"/>
        <v>0.49999995650240731</v>
      </c>
      <c r="AH48" s="16">
        <v>86211.67</v>
      </c>
      <c r="AI48" s="17">
        <v>0.24999997825120365</v>
      </c>
      <c r="AJ48" s="16">
        <v>0</v>
      </c>
      <c r="AK48" s="17"/>
      <c r="AL48" s="3"/>
    </row>
    <row r="49" spans="1:38" ht="38.25" outlineLevel="5" x14ac:dyDescent="0.25">
      <c r="A49" s="18" t="s">
        <v>101</v>
      </c>
      <c r="B49" s="27" t="s">
        <v>76</v>
      </c>
      <c r="C49" s="20" t="s">
        <v>66</v>
      </c>
      <c r="D49" s="20"/>
      <c r="E49" s="20"/>
      <c r="F49" s="21"/>
      <c r="G49" s="20"/>
      <c r="H49" s="20"/>
      <c r="I49" s="20"/>
      <c r="J49" s="20"/>
      <c r="K49" s="20"/>
      <c r="L49" s="20"/>
      <c r="M49" s="20"/>
      <c r="N49" s="20"/>
      <c r="O49" s="13">
        <v>0</v>
      </c>
      <c r="P49" s="13">
        <v>114948.89</v>
      </c>
      <c r="Q49" s="13">
        <v>0</v>
      </c>
      <c r="R49" s="22">
        <v>114948.89</v>
      </c>
      <c r="S49" s="22">
        <v>114948.89</v>
      </c>
      <c r="T49" s="22">
        <v>114948.89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28737.22</v>
      </c>
      <c r="AA49" s="22">
        <f t="shared" ref="AA49:AF49" si="4">AA50</f>
        <v>57474.44</v>
      </c>
      <c r="AB49" s="22">
        <f t="shared" si="4"/>
        <v>0</v>
      </c>
      <c r="AC49" s="22">
        <f t="shared" si="4"/>
        <v>28737.22</v>
      </c>
      <c r="AD49" s="22">
        <f t="shared" si="4"/>
        <v>28737.22</v>
      </c>
      <c r="AE49" s="22">
        <f t="shared" si="4"/>
        <v>28737.22</v>
      </c>
      <c r="AF49" s="22">
        <f t="shared" si="4"/>
        <v>86211.67</v>
      </c>
      <c r="AG49" s="15">
        <f t="shared" si="0"/>
        <v>0.49999995650240731</v>
      </c>
      <c r="AH49" s="16">
        <v>86211.67</v>
      </c>
      <c r="AI49" s="17">
        <v>0.24999997825120365</v>
      </c>
      <c r="AJ49" s="16">
        <v>0</v>
      </c>
      <c r="AK49" s="17"/>
      <c r="AL49" s="3"/>
    </row>
    <row r="50" spans="1:38" ht="51" outlineLevel="6" x14ac:dyDescent="0.25">
      <c r="A50" s="18" t="s">
        <v>118</v>
      </c>
      <c r="B50" s="27" t="s">
        <v>77</v>
      </c>
      <c r="C50" s="20" t="s">
        <v>67</v>
      </c>
      <c r="D50" s="20"/>
      <c r="E50" s="20"/>
      <c r="F50" s="21"/>
      <c r="G50" s="20"/>
      <c r="H50" s="20"/>
      <c r="I50" s="20"/>
      <c r="J50" s="20"/>
      <c r="K50" s="20"/>
      <c r="L50" s="20"/>
      <c r="M50" s="20"/>
      <c r="N50" s="20"/>
      <c r="O50" s="13">
        <v>0</v>
      </c>
      <c r="P50" s="13">
        <v>114948.89</v>
      </c>
      <c r="Q50" s="13">
        <v>0</v>
      </c>
      <c r="R50" s="22">
        <v>114948.89</v>
      </c>
      <c r="S50" s="22">
        <v>114948.89</v>
      </c>
      <c r="T50" s="22">
        <v>114948.89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28737.22</v>
      </c>
      <c r="AA50" s="22">
        <v>57474.44</v>
      </c>
      <c r="AB50" s="22">
        <v>0</v>
      </c>
      <c r="AC50" s="22">
        <v>28737.22</v>
      </c>
      <c r="AD50" s="22">
        <v>28737.22</v>
      </c>
      <c r="AE50" s="22">
        <v>28737.22</v>
      </c>
      <c r="AF50" s="22">
        <v>86211.67</v>
      </c>
      <c r="AG50" s="15">
        <f t="shared" si="0"/>
        <v>0.49999995650240731</v>
      </c>
      <c r="AH50" s="16">
        <v>86211.67</v>
      </c>
      <c r="AI50" s="17">
        <v>0.24999997825120365</v>
      </c>
      <c r="AJ50" s="16">
        <v>0</v>
      </c>
      <c r="AK50" s="17"/>
      <c r="AL50" s="3"/>
    </row>
    <row r="51" spans="1:38" outlineLevel="2" x14ac:dyDescent="0.25">
      <c r="A51" s="18" t="s">
        <v>102</v>
      </c>
      <c r="B51" s="27" t="str">
        <f>[3]Документ!B40</f>
        <v xml:space="preserve">              Иные межбюджетные трансферты</v>
      </c>
      <c r="C51" s="20" t="s">
        <v>68</v>
      </c>
      <c r="D51" s="20"/>
      <c r="E51" s="20"/>
      <c r="F51" s="21"/>
      <c r="G51" s="20"/>
      <c r="H51" s="20"/>
      <c r="I51" s="20"/>
      <c r="J51" s="20"/>
      <c r="K51" s="20"/>
      <c r="L51" s="20"/>
      <c r="M51" s="20"/>
      <c r="N51" s="20"/>
      <c r="O51" s="13">
        <v>0</v>
      </c>
      <c r="P51" s="13">
        <v>4029933.52</v>
      </c>
      <c r="Q51" s="13">
        <v>620720.52</v>
      </c>
      <c r="R51" s="22">
        <v>4650654.04</v>
      </c>
      <c r="S51" s="22">
        <v>4650654.04</v>
      </c>
      <c r="T51" s="22">
        <v>4650654.04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854150</v>
      </c>
      <c r="AA51" s="22">
        <f t="shared" ref="AA51:AF51" si="5">AA53</f>
        <v>1149150</v>
      </c>
      <c r="AB51" s="22">
        <f t="shared" si="5"/>
        <v>0</v>
      </c>
      <c r="AC51" s="22">
        <f t="shared" si="5"/>
        <v>854150</v>
      </c>
      <c r="AD51" s="22">
        <f t="shared" si="5"/>
        <v>854150</v>
      </c>
      <c r="AE51" s="22">
        <f t="shared" si="5"/>
        <v>854150</v>
      </c>
      <c r="AF51" s="22">
        <f t="shared" si="5"/>
        <v>3796504.04</v>
      </c>
      <c r="AG51" s="15">
        <f t="shared" si="0"/>
        <v>0.24709427751800692</v>
      </c>
      <c r="AH51" s="16">
        <v>3796504.04</v>
      </c>
      <c r="AI51" s="17">
        <v>0.18366233924379377</v>
      </c>
      <c r="AJ51" s="16">
        <v>0</v>
      </c>
      <c r="AK51" s="17"/>
      <c r="AL51" s="3"/>
    </row>
    <row r="52" spans="1:38" ht="51" outlineLevel="3" x14ac:dyDescent="0.25">
      <c r="A52" s="18" t="s">
        <v>103</v>
      </c>
      <c r="B52" s="27" t="str">
        <f>[3]Документ!B41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C52" s="20" t="s">
        <v>69</v>
      </c>
      <c r="D52" s="20"/>
      <c r="E52" s="20"/>
      <c r="F52" s="21"/>
      <c r="G52" s="20"/>
      <c r="H52" s="20"/>
      <c r="I52" s="20"/>
      <c r="J52" s="20"/>
      <c r="K52" s="20"/>
      <c r="L52" s="20"/>
      <c r="M52" s="20"/>
      <c r="N52" s="20"/>
      <c r="O52" s="13">
        <v>0</v>
      </c>
      <c r="P52" s="13">
        <v>4029933.52</v>
      </c>
      <c r="Q52" s="13">
        <v>620720.52</v>
      </c>
      <c r="R52" s="22">
        <v>4650654.04</v>
      </c>
      <c r="S52" s="22">
        <v>4650654.04</v>
      </c>
      <c r="T52" s="22">
        <v>4650654.04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854150</v>
      </c>
      <c r="AA52" s="22">
        <f t="shared" ref="AA52:AF52" si="6">AA53</f>
        <v>1149150</v>
      </c>
      <c r="AB52" s="22">
        <f t="shared" si="6"/>
        <v>0</v>
      </c>
      <c r="AC52" s="22">
        <f t="shared" si="6"/>
        <v>854150</v>
      </c>
      <c r="AD52" s="22">
        <f t="shared" si="6"/>
        <v>854150</v>
      </c>
      <c r="AE52" s="22">
        <f t="shared" si="6"/>
        <v>854150</v>
      </c>
      <c r="AF52" s="22">
        <f t="shared" si="6"/>
        <v>3796504.04</v>
      </c>
      <c r="AG52" s="15">
        <f t="shared" si="0"/>
        <v>0.24709427751800692</v>
      </c>
      <c r="AH52" s="16">
        <v>3796504.04</v>
      </c>
      <c r="AI52" s="17">
        <v>0.18366233924379377</v>
      </c>
      <c r="AJ52" s="16">
        <v>0</v>
      </c>
      <c r="AK52" s="17"/>
      <c r="AL52" s="3"/>
    </row>
    <row r="53" spans="1:38" ht="63.75" outlineLevel="4" x14ac:dyDescent="0.25">
      <c r="A53" s="18" t="s">
        <v>119</v>
      </c>
      <c r="B53" s="27" t="str">
        <f>[3]Документ!B43</f>
        <v>Межбюджетные трансферты, передаваемые бюджетам сельских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</v>
      </c>
      <c r="C53" s="20" t="s">
        <v>70</v>
      </c>
      <c r="D53" s="20"/>
      <c r="E53" s="20"/>
      <c r="F53" s="21"/>
      <c r="G53" s="20"/>
      <c r="H53" s="20"/>
      <c r="I53" s="20"/>
      <c r="J53" s="20"/>
      <c r="K53" s="20"/>
      <c r="L53" s="20"/>
      <c r="M53" s="20"/>
      <c r="N53" s="20"/>
      <c r="O53" s="13">
        <v>0</v>
      </c>
      <c r="P53" s="13">
        <v>4029933.52</v>
      </c>
      <c r="Q53" s="13">
        <v>620720.52</v>
      </c>
      <c r="R53" s="22">
        <v>4650654.04</v>
      </c>
      <c r="S53" s="22">
        <v>4650654.04</v>
      </c>
      <c r="T53" s="22">
        <v>4650654.04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854150</v>
      </c>
      <c r="AA53" s="22">
        <v>1149150</v>
      </c>
      <c r="AB53" s="22">
        <v>0</v>
      </c>
      <c r="AC53" s="22">
        <v>854150</v>
      </c>
      <c r="AD53" s="22">
        <v>854150</v>
      </c>
      <c r="AE53" s="22">
        <v>854150</v>
      </c>
      <c r="AF53" s="22">
        <v>3796504.04</v>
      </c>
      <c r="AG53" s="15">
        <f t="shared" si="0"/>
        <v>0.24709427751800692</v>
      </c>
      <c r="AH53" s="16">
        <v>3796504.04</v>
      </c>
      <c r="AI53" s="17">
        <v>0.18366233924379377</v>
      </c>
      <c r="AJ53" s="16">
        <v>0</v>
      </c>
      <c r="AK53" s="17"/>
      <c r="AL53" s="3"/>
    </row>
    <row r="54" spans="1:38" x14ac:dyDescent="0.25">
      <c r="A54" s="36" t="s">
        <v>71</v>
      </c>
      <c r="B54" s="37"/>
      <c r="C54" s="37"/>
      <c r="D54" s="37"/>
      <c r="E54" s="37"/>
      <c r="F54" s="37"/>
      <c r="G54" s="37"/>
      <c r="H54" s="37"/>
      <c r="I54" s="28"/>
      <c r="J54" s="28"/>
      <c r="K54" s="28"/>
      <c r="L54" s="28"/>
      <c r="M54" s="28"/>
      <c r="N54" s="28"/>
      <c r="O54" s="29">
        <v>0</v>
      </c>
      <c r="P54" s="29">
        <v>7438824.9400000004</v>
      </c>
      <c r="Q54" s="29">
        <v>635300.72</v>
      </c>
      <c r="R54" s="30">
        <f>R40+R15</f>
        <v>8069125.6600000001</v>
      </c>
      <c r="S54" s="30">
        <v>8074125.6600000001</v>
      </c>
      <c r="T54" s="30">
        <v>8074125.6600000001</v>
      </c>
      <c r="U54" s="30">
        <v>0</v>
      </c>
      <c r="V54" s="30">
        <v>0</v>
      </c>
      <c r="W54" s="30">
        <v>0</v>
      </c>
      <c r="X54" s="30">
        <v>0</v>
      </c>
      <c r="Y54" s="30">
        <v>69433.740000000005</v>
      </c>
      <c r="Z54" s="30">
        <v>1460728.25</v>
      </c>
      <c r="AA54" s="30">
        <v>2267323.6800000002</v>
      </c>
      <c r="AB54" s="30">
        <v>69433.740000000005</v>
      </c>
      <c r="AC54" s="30">
        <v>1460728.25</v>
      </c>
      <c r="AD54" s="30">
        <v>1391294.51</v>
      </c>
      <c r="AE54" s="30">
        <v>1391294.51</v>
      </c>
      <c r="AF54" s="30">
        <v>6682831.1500000004</v>
      </c>
      <c r="AG54" s="15">
        <f t="shared" si="0"/>
        <v>0.28098752895118506</v>
      </c>
      <c r="AH54" s="31">
        <v>6682831.1500000004</v>
      </c>
      <c r="AI54" s="32">
        <v>0.17231519158694886</v>
      </c>
      <c r="AJ54" s="31">
        <v>0</v>
      </c>
      <c r="AK54" s="32"/>
      <c r="AL54" s="3"/>
    </row>
    <row r="55" spans="1:38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 t="s">
        <v>2</v>
      </c>
      <c r="AF55" s="33"/>
      <c r="AG55" s="33"/>
      <c r="AH55" s="3"/>
      <c r="AI55" s="3"/>
      <c r="AJ55" s="3"/>
      <c r="AK55" s="3"/>
      <c r="AL55" s="3"/>
    </row>
    <row r="56" spans="1:38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34"/>
      <c r="AD56" s="34"/>
      <c r="AE56" s="34"/>
      <c r="AF56" s="34"/>
      <c r="AG56" s="34"/>
      <c r="AH56" s="35"/>
      <c r="AI56" s="35"/>
      <c r="AJ56" s="35"/>
      <c r="AK56" s="35"/>
      <c r="AL56" s="3"/>
    </row>
  </sheetData>
  <mergeCells count="37">
    <mergeCell ref="A56:AB56"/>
    <mergeCell ref="R7:AG7"/>
    <mergeCell ref="R8:AG8"/>
    <mergeCell ref="AA2:AG2"/>
    <mergeCell ref="R3:AG3"/>
    <mergeCell ref="R4:AG4"/>
    <mergeCell ref="R5:AG5"/>
    <mergeCell ref="R6:AG6"/>
    <mergeCell ref="A10:AI10"/>
    <mergeCell ref="A11:AI11"/>
    <mergeCell ref="A12:AK12"/>
    <mergeCell ref="A13:A14"/>
    <mergeCell ref="B13:B14"/>
    <mergeCell ref="C13:C14"/>
    <mergeCell ref="D13:D14"/>
    <mergeCell ref="AH13:AI13"/>
    <mergeCell ref="AJ13:AK13"/>
    <mergeCell ref="T13:T14"/>
    <mergeCell ref="U13:U14"/>
    <mergeCell ref="V13:V14"/>
    <mergeCell ref="W13:W14"/>
    <mergeCell ref="X13:X14"/>
    <mergeCell ref="AF13:AG14"/>
    <mergeCell ref="A54:H54"/>
    <mergeCell ref="AB13:AD13"/>
    <mergeCell ref="S13:S14"/>
    <mergeCell ref="N13:N14"/>
    <mergeCell ref="O13:O14"/>
    <mergeCell ref="P13:P14"/>
    <mergeCell ref="Q13:Q14"/>
    <mergeCell ref="R13:R14"/>
    <mergeCell ref="E13:E14"/>
    <mergeCell ref="F13:H13"/>
    <mergeCell ref="I13:K13"/>
    <mergeCell ref="L13:L14"/>
    <mergeCell ref="M13:M14"/>
    <mergeCell ref="Y13:AA14"/>
  </mergeCells>
  <pageMargins left="0.39370078740157483" right="0.39370078740157483" top="0.59055118110236227" bottom="0.59055118110236227" header="0.39370078740157483" footer="0.39370078740157483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INFO_ISP_INC&lt;/Code&gt;&#10;  &lt;ObjectCode&gt;SQUERY_INFO_ISP_INC&lt;/ObjectCode&gt;&#10;  &lt;DocName&gt;Вариант (новый от 02.04.2018 11_09_09)(Аналитический отчет по исполнению доходов с произвольной группировкой)&lt;/DocName&gt;&#10;  &lt;VariantName&gt;Вариант (новый от 02.04.2018 11:09:09)&lt;/VariantName&gt;&#10;  &lt;VariantLink&gt;305951906&lt;/VariantLink&gt;&#10;  &lt;SvodReportLink xsi:nil=&quot;true&quot; /&gt;&#10;  &lt;ReportLink&gt;2449237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30779C3-6C4A-4E41-8C1E-951FB72124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Емцова Т. Б.</dc:creator>
  <cp:lastModifiedBy>Емцова Т. Б.</cp:lastModifiedBy>
  <cp:lastPrinted>2023-04-17T11:24:01Z</cp:lastPrinted>
  <dcterms:created xsi:type="dcterms:W3CDTF">2023-04-03T09:01:50Z</dcterms:created>
  <dcterms:modified xsi:type="dcterms:W3CDTF">2023-08-17T07:06:37Z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02.04.2018 11_09_09)(Аналитический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Вариант (новый от 02.04.2018 11_09_09).xlsx</vt:lpwstr>
  </property>
  <property fmtid="{D5CDD505-2E9C-101B-9397-08002B2CF9AE}" pid="4" name="Версия клиента">
    <vt:lpwstr>22.1.38.1070 (.NET 4.7.2)</vt:lpwstr>
  </property>
  <property fmtid="{D5CDD505-2E9C-101B-9397-08002B2CF9AE}" pid="5" name="Версия базы">
    <vt:lpwstr>22.1.1542.321459048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Budget_ALLFO_2023</vt:lpwstr>
  </property>
  <property fmtid="{D5CDD505-2E9C-101B-9397-08002B2CF9AE}" pid="9" name="Пользователь">
    <vt:lpwstr>pos_11_01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не используется</vt:lpwstr>
  </property>
</Properties>
</file>