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МАТЕРИАЛЫ К ПРОЕКТУ БЮДЖЕТА\"/>
    </mc:Choice>
  </mc:AlternateContent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7" i="1" l="1"/>
  <c r="D14" i="1" s="1"/>
  <c r="F17" i="1"/>
  <c r="F18" i="1"/>
  <c r="F19" i="1"/>
  <c r="F20" i="1"/>
  <c r="F23" i="1"/>
  <c r="F24" i="1"/>
  <c r="F25" i="1"/>
  <c r="F26" i="1"/>
  <c r="F28" i="1"/>
  <c r="F29" i="1"/>
  <c r="F30" i="1"/>
  <c r="F31" i="1"/>
  <c r="F32" i="1"/>
  <c r="F37" i="1"/>
  <c r="F38" i="1"/>
  <c r="F41" i="1"/>
  <c r="F42" i="1"/>
  <c r="F43" i="1"/>
  <c r="F44" i="1"/>
  <c r="F45" i="1"/>
  <c r="F46" i="1"/>
  <c r="F47" i="1"/>
  <c r="F50" i="1"/>
  <c r="F51" i="1"/>
  <c r="F53" i="1"/>
  <c r="F54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6" i="1"/>
  <c r="F88" i="1"/>
  <c r="F89" i="1"/>
  <c r="F90" i="1"/>
  <c r="F92" i="1"/>
  <c r="F93" i="1"/>
  <c r="F95" i="1"/>
  <c r="F96" i="1"/>
  <c r="F97" i="1"/>
  <c r="F98" i="1"/>
  <c r="F99" i="1"/>
  <c r="F100" i="1"/>
  <c r="F101" i="1"/>
  <c r="F102" i="1"/>
  <c r="F103" i="1"/>
  <c r="F106" i="1"/>
  <c r="F107" i="1"/>
  <c r="F108" i="1"/>
  <c r="F109" i="1"/>
  <c r="F111" i="1"/>
  <c r="F112" i="1"/>
  <c r="F113" i="1"/>
  <c r="F114" i="1"/>
  <c r="F115" i="1"/>
  <c r="F116" i="1"/>
  <c r="F127" i="1"/>
  <c r="F128" i="1"/>
  <c r="F129" i="1"/>
  <c r="F130" i="1"/>
  <c r="F131" i="1"/>
  <c r="F132" i="1"/>
  <c r="F133" i="1"/>
  <c r="F134" i="1"/>
  <c r="F136" i="1"/>
  <c r="F139" i="1"/>
  <c r="F145" i="1"/>
  <c r="D40" i="1"/>
  <c r="G138" i="1" l="1"/>
  <c r="H138" i="1"/>
  <c r="E138" i="1"/>
  <c r="F138" i="1" s="1"/>
  <c r="G56" i="1" l="1"/>
  <c r="H56" i="1"/>
  <c r="E56" i="1"/>
  <c r="F56" i="1" s="1"/>
  <c r="G49" i="1" l="1"/>
  <c r="H49" i="1"/>
  <c r="G118" i="1"/>
  <c r="H118" i="1"/>
  <c r="E118" i="1"/>
  <c r="F118" i="1" s="1"/>
  <c r="G105" i="1"/>
  <c r="G104" i="1" s="1"/>
  <c r="H105" i="1"/>
  <c r="H104" i="1" s="1"/>
  <c r="E105" i="1"/>
  <c r="F105" i="1" s="1"/>
  <c r="G94" i="1"/>
  <c r="G91" i="1" s="1"/>
  <c r="H94" i="1"/>
  <c r="E94" i="1"/>
  <c r="F94" i="1" s="1"/>
  <c r="H91" i="1" l="1"/>
  <c r="E104" i="1"/>
  <c r="F104" i="1" s="1"/>
  <c r="E117" i="1"/>
  <c r="F117" i="1" s="1"/>
  <c r="H135" i="1"/>
  <c r="G135" i="1"/>
  <c r="E135" i="1"/>
  <c r="F135" i="1" s="1"/>
  <c r="H34" i="1"/>
  <c r="H27" i="1" s="1"/>
  <c r="G34" i="1"/>
  <c r="G27" i="1" s="1"/>
  <c r="E34" i="1"/>
  <c r="E91" i="1" l="1"/>
  <c r="F91" i="1" s="1"/>
  <c r="E27" i="1"/>
  <c r="F27" i="1" s="1"/>
  <c r="H143" i="1"/>
  <c r="H142" i="1" s="1"/>
  <c r="H137" i="1" s="1"/>
  <c r="G143" i="1"/>
  <c r="G142" i="1" s="1"/>
  <c r="G137" i="1" s="1"/>
  <c r="E143" i="1"/>
  <c r="F143" i="1" s="1"/>
  <c r="E142" i="1" l="1"/>
  <c r="F142" i="1" s="1"/>
  <c r="G64" i="1"/>
  <c r="H64" i="1"/>
  <c r="E64" i="1"/>
  <c r="F64" i="1" s="1"/>
  <c r="E137" i="1" l="1"/>
  <c r="F137" i="1" s="1"/>
  <c r="E52" i="1"/>
  <c r="F52" i="1" s="1"/>
  <c r="E40" i="1"/>
  <c r="F40" i="1" s="1"/>
  <c r="E49" i="1" l="1"/>
  <c r="F49" i="1" s="1"/>
  <c r="H117" i="1"/>
  <c r="H110" i="1" s="1"/>
  <c r="G117" i="1"/>
  <c r="G110" i="1" s="1"/>
  <c r="E110" i="1"/>
  <c r="F110" i="1" s="1"/>
  <c r="E85" i="1" l="1"/>
  <c r="F85" i="1" s="1"/>
  <c r="G85" i="1"/>
  <c r="H85" i="1"/>
  <c r="H89" i="1" l="1"/>
  <c r="G89" i="1"/>
  <c r="G87" i="1" l="1"/>
  <c r="E87" i="1"/>
  <c r="F87" i="1" s="1"/>
  <c r="G55" i="1"/>
  <c r="E55" i="1"/>
  <c r="F55" i="1" s="1"/>
  <c r="G48" i="1"/>
  <c r="E48" i="1"/>
  <c r="F48" i="1" s="1"/>
  <c r="G36" i="1"/>
  <c r="E36" i="1"/>
  <c r="F36" i="1" s="1"/>
  <c r="G22" i="1"/>
  <c r="G21" i="1" s="1"/>
  <c r="E22" i="1"/>
  <c r="F22" i="1" s="1"/>
  <c r="G16" i="1"/>
  <c r="G15" i="1" s="1"/>
  <c r="E16" i="1"/>
  <c r="F16" i="1" s="1"/>
  <c r="H16" i="1"/>
  <c r="E15" i="1" l="1"/>
  <c r="F15" i="1" s="1"/>
  <c r="E84" i="1"/>
  <c r="F84" i="1" s="1"/>
  <c r="E21" i="1"/>
  <c r="F21" i="1" s="1"/>
  <c r="G40" i="1"/>
  <c r="G39" i="1" s="1"/>
  <c r="G84" i="1"/>
  <c r="E39" i="1"/>
  <c r="F39" i="1" s="1"/>
  <c r="E14" i="1" l="1"/>
  <c r="F14" i="1" s="1"/>
  <c r="G83" i="1"/>
  <c r="G82" i="1" s="1"/>
  <c r="G14" i="1"/>
  <c r="E83" i="1"/>
  <c r="F83" i="1" s="1"/>
  <c r="H87" i="1"/>
  <c r="E82" i="1" l="1"/>
  <c r="F82" i="1" s="1"/>
  <c r="G146" i="1"/>
  <c r="H84" i="1"/>
  <c r="H40" i="1"/>
  <c r="H48" i="1"/>
  <c r="H55" i="1"/>
  <c r="H36" i="1"/>
  <c r="H22" i="1"/>
  <c r="H21" i="1" s="1"/>
  <c r="H15" i="1"/>
  <c r="E146" i="1" l="1"/>
  <c r="F146" i="1" s="1"/>
  <c r="H39" i="1"/>
  <c r="H14" i="1" l="1"/>
  <c r="H83" i="1"/>
  <c r="H82" i="1" s="1"/>
  <c r="H146" i="1" l="1"/>
</calcChain>
</file>

<file path=xl/sharedStrings.xml><?xml version="1.0" encoding="utf-8"?>
<sst xmlns="http://schemas.openxmlformats.org/spreadsheetml/2006/main" count="253" uniqueCount="251">
  <si>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</si>
  <si>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</si>
  <si>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</si>
  <si>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</si>
  <si>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</si>
  <si>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</si>
  <si>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</si>
  <si>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</si>
  <si>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</si>
  <si>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</si>
  <si>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</si>
  <si>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</si>
  <si>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</si>
  <si>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</si>
  <si>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</si>
  <si>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</si>
  <si>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</si>
  <si>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</si>
  <si>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</si>
  <si>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</si>
  <si>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</si>
  <si>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</si>
  <si>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</si>
  <si>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</si>
  <si>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</si>
  <si>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</si>
  <si>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</si>
  <si>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</si>
  <si>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</si>
  <si>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</si>
  <si>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</si>
  <si>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</si>
  <si>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</si>
  <si>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</si>
  <si>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</si>
  <si>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</si>
  <si>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</si>
  <si>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</si>
  <si>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</si>
  <si>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</si>
  <si>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</si>
  <si>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</si>
  <si>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</si>
  <si>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</si>
  <si>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</si>
  <si>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</si>
  <si>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</si>
  <si>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</si>
  <si>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</si>
  <si>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</si>
  <si>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</si>
  <si>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</si>
  <si>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</si>
  <si>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</si>
  <si>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</si>
  <si>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</si>
  <si>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</si>
  <si>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</si>
  <si>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</si>
  <si>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</si>
  <si>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</si>
  <si>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</si>
  <si>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</si>
  <si>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</si>
  <si>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</si>
  <si>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</si>
  <si>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</si>
  <si>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</si>
  <si>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</si>
  <si>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</si>
  <si>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</si>
  <si>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</si>
  <si>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</si>
  <si>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</si>
  <si>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</si>
  <si>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</si>
  <si>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</si>
  <si>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</si>
  <si>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</si>
  <si>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</si>
  <si>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</si>
  <si>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</si>
  <si>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</si>
  <si>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</si>
  <si>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</si>
  <si>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</si>
  <si>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</si>
  <si>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</si>
  <si>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</si>
  <si>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</si>
  <si>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</si>
  <si>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</si>
  <si>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</si>
  <si>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</si>
  <si>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</si>
  <si>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</si>
  <si>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</si>
  <si>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</si>
  <si>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</si>
  <si>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</si>
  <si>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</si>
  <si>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</si>
  <si>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</si>
  <si>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</si>
  <si>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</si>
  <si>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</si>
  <si>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</si>
  <si>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</si>
  <si>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</si>
  <si>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</si>
  <si>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</si>
  <si>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</si>
  <si>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</si>
  <si>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</si>
  <si>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</si>
  <si>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</si>
  <si>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</si>
  <si>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</si>
  <si>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</si>
  <si>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</si>
  <si>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</si>
  <si>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</si>
  <si>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</si>
  <si>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</si>
  <si>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</si>
  <si>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</si>
  <si>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</si>
  <si>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</si>
  <si>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</si>
  <si>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</si>
  <si>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</si>
  <si>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</si>
  <si>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</si>
  <si>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</si>
  <si>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</si>
  <si>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</si>
  <si>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</si>
  <si>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</si>
  <si>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</si>
  <si>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</si>
  <si>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</si>
  <si>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</si>
  <si>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</si>
  <si>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</si>
  <si>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</si>
  <si>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</si>
  <si>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</si>
  <si>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</si>
  <si>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</si>
  <si>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</si>
  <si>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</si>
  <si>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</si>
  <si>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</si>
  <si>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</si>
  <si>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</si>
  <si>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на 2020 год и на плановый период 2021 и 2022 годов"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</si>
  <si>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</si>
  <si>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</si>
  <si>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</si>
  <si>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</si>
  <si>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</si>
  <si>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</si>
  <si>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</si>
  <si>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</si>
  <si>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</si>
  <si>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</si>
  <si>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</si>
  <si>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</si>
  <si>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</si>
  <si>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</si>
  <si>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</si>
  <si>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</si>
  <si>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</si>
  <si>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Субвенции бюджетам муниципальных образований  на осуществление отдельных государственных полномочий Российской Федерации по  первичному воинскому учету на территориях , где отсутствуют военные комиссариаты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</si>
  <si>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</si>
  <si>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</si>
  <si>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</si>
  <si>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</si>
  <si>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</si>
  <si>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</si>
  <si>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Субвенции бюджетам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</si>
  <si>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</si>
  <si>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</si>
  <si>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</si>
  <si>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</si>
  <si>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</si>
  <si>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</si>
  <si>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субвенции бюджетам муниципальных районов 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пордготовку лиц, желающих принять на воспитание в свою семью ребенка, оставшегося без попечения родителей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</si>
  <si>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</si>
  <si>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</si>
  <si>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</si>
  <si>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</si>
  <si>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</si>
  <si>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</si>
  <si>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</si>
  <si>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</si>
  <si>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</si>
  <si>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</si>
  <si>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</si>
  <si>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 xml:space="preserve">                                                                                                             от «     »          2019 г.  №</t>
  </si>
  <si>
    <t>«О бюджете Жирятинского муниципального  района Брянской области</t>
  </si>
  <si>
    <t xml:space="preserve"> 2021 год (план)</t>
  </si>
  <si>
    <t xml:space="preserve"> 2020 год (план)</t>
  </si>
  <si>
    <t>Темп роста 2019/2020г.</t>
  </si>
  <si>
    <t>2019 год (оценка)</t>
  </si>
  <si>
    <t>2018 год (исполнение)</t>
  </si>
  <si>
    <t>000 1 05 02020 02 0000 110</t>
  </si>
  <si>
    <t>Единый налог на вмененный доход для отдельных видов деятельности(за налоговые периоды, истекшие до 1 января 2011 года)</t>
  </si>
  <si>
    <t>000 1 05 03020 01 0000 110</t>
  </si>
  <si>
    <t>Единый сельскохозяйственный налог(за налоговые периоды, истекшие до 1 января 2011 год)</t>
  </si>
  <si>
    <t>000 1 14 0000 00 0000 000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</si>
  <si>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</si>
  <si>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</si>
  <si>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</si>
  <si>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000 1 14 06013 05 0000 430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</si>
  <si>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</si>
  <si>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 государственная собственность на которые не разграничена</t>
  </si>
  <si>
    <t>Доходы от продажи земельных участков, 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</si>
  <si>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000 1 16 01053 01 0000 140</t>
  </si>
  <si>
    <t>000 1 16 01063 01 0000 140</t>
  </si>
  <si>
    <t>000 1 16 01203 01 0000 140</t>
  </si>
  <si>
    <t>Денежные взыскания за нарушения законодательства о налогах и сборах</t>
  </si>
  <si>
    <t>000 1 16 03000 00 0000 140</t>
  </si>
  <si>
    <t>000 1 16 03010 01 0000 140</t>
  </si>
  <si>
    <t>000 1 16 03030 01 0000 140</t>
  </si>
  <si>
    <t>000 1 16 08000 01 0000 140</t>
  </si>
  <si>
    <t>000 1 16 08010 01 0000 140</t>
  </si>
  <si>
    <t>000 1 162500 00 0000 140</t>
  </si>
  <si>
    <t>000 1 1625060 01 0000 140</t>
  </si>
  <si>
    <t>000 1 1628000 01 0000 140</t>
  </si>
  <si>
    <t>000 1 1633000 00 0000 140</t>
  </si>
  <si>
    <t>000 1 1633050 05 0000 140</t>
  </si>
  <si>
    <t>000 1 1690000 00 0000 140</t>
  </si>
  <si>
    <t>000 1 1690050 05 0000 140</t>
  </si>
  <si>
    <t>Денежные взыскания (штрафы) за нарушение законодательства о налогах и сборах, предусмотренные статьями 116,1191,1192.пунктами 1и2 статьи 120, статьями 125,126,1261,128,129,1291,1294,132,133,134,135,1351,1352 Налогового кодекса Российской Федерации</t>
  </si>
  <si>
    <t>Денежные взыскания (штрафы) за административные  правонарушение в области 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</si>
  <si>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</si>
  <si>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</si>
  <si>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ркружающей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</si>
  <si>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</si>
  <si>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</si>
  <si>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</si>
  <si>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</si>
  <si>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</si>
  <si>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</si>
  <si>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000 1 1643000 01 0000 140</t>
  </si>
  <si>
    <t>Денежные взыскания (штрафы)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</si>
  <si>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</si>
  <si>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средств и (или) расчетов с использованием платежных карт</t>
  </si>
  <si>
    <t xml:space="preserve">Доходы  бюджета Жирятинского муниципального  района Брянской области в  2018-2022 годах  </t>
  </si>
  <si>
    <t xml:space="preserve"> 2022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</si>
</sst>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%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0" fontId="29" fillId="0" borderId="2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30" fillId="0" borderId="1" xfId="0" applyNumberFormat="1" applyFont="1" applyBorder="1" applyAlignment="1"/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/>
    <xf numFmtId="0" fontId="29" fillId="2" borderId="5" xfId="0" quotePrefix="1" applyNumberFormat="1" applyFont="1" applyFill="1" applyBorder="1" applyAlignment="1">
      <alignment horizontal="left" vertical="center" shrinkToFit="1"/>
    </xf>
    <xf numFmtId="0" fontId="29" fillId="2" borderId="23" xfId="0" applyNumberFormat="1" applyFont="1" applyFill="1" applyBorder="1" applyAlignment="1">
      <alignment horizontal="left" vertical="center" wrapText="1"/>
    </xf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4" fontId="28" fillId="0" borderId="1" xfId="0" applyNumberFormat="1" applyFont="1" applyBorder="1" applyAlignment="1"/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4" fontId="30" fillId="34" borderId="7" xfId="0" applyNumberFormat="1" applyFont="1" applyFill="1" applyBorder="1" applyAlignment="1"/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7" xfId="0" applyNumberFormat="1" applyFont="1" applyBorder="1" applyAlignment="1"/>
    <xf numFmtId="0" fontId="26" fillId="0" borderId="0" xfId="0" applyFont="1" applyAlignment="1">
      <alignment horizontal="right"/>
    </xf>
    <xf numFmtId="43" fontId="29" fillId="0" borderId="7" xfId="45" applyFont="1" applyBorder="1" applyAlignment="1">
      <alignment wrapText="1"/>
    </xf>
    <xf numFmtId="4" fontId="30" fillId="2" borderId="1" xfId="0" applyNumberFormat="1" applyFont="1" applyFill="1" applyBorder="1" applyAlignment="1">
      <alignment wrapText="1"/>
    </xf>
    <xf numFmtId="4" fontId="30" fillId="0" borderId="1" xfId="0" applyNumberFormat="1" applyFont="1" applyBorder="1" applyAlignment="1">
      <alignment wrapText="1"/>
    </xf>
    <xf numFmtId="4" fontId="30" fillId="0" borderId="4" xfId="0" applyNumberFormat="1" applyFont="1" applyBorder="1" applyAlignment="1"/>
    <xf numFmtId="4" fontId="28" fillId="34" borderId="7" xfId="0" applyNumberFormat="1" applyFont="1" applyFill="1" applyBorder="1" applyAlignment="1"/>
    <xf numFmtId="4" fontId="30" fillId="34" borderId="1" xfId="0" applyNumberFormat="1" applyFont="1" applyFill="1" applyBorder="1" applyAlignment="1"/>
    <xf numFmtId="43" fontId="27" fillId="0" borderId="1" xfId="45" applyFont="1" applyBorder="1" applyAlignment="1">
      <alignment wrapText="1"/>
    </xf>
    <xf numFmtId="4" fontId="28" fillId="0" borderId="4" xfId="0" applyNumberFormat="1" applyFont="1" applyBorder="1" applyAlignment="1">
      <alignment wrapText="1"/>
    </xf>
    <xf numFmtId="164" fontId="28" fillId="0" borderId="4" xfId="46" applyNumberFormat="1" applyFont="1" applyBorder="1" applyAlignment="1">
      <alignment wrapText="1"/>
    </xf>
    <xf numFmtId="4" fontId="28" fillId="0" borderId="1" xfId="0" applyNumberFormat="1" applyFont="1" applyBorder="1" applyAlignment="1">
      <alignment wrapText="1"/>
    </xf>
    <xf numFmtId="43" fontId="29" fillId="0" borderId="1" xfId="45" applyFont="1" applyBorder="1" applyAlignment="1">
      <alignment wrapText="1"/>
    </xf>
    <xf numFmtId="4" fontId="30" fillId="0" borderId="5" xfId="0" applyNumberFormat="1" applyFont="1" applyBorder="1" applyAlignment="1">
      <alignment wrapText="1"/>
    </xf>
    <xf numFmtId="43" fontId="27" fillId="2" borderId="1" xfId="45" applyFont="1" applyFill="1" applyBorder="1" applyAlignment="1">
      <alignment wrapText="1"/>
    </xf>
    <xf numFmtId="4" fontId="30" fillId="2" borderId="5" xfId="0" applyNumberFormat="1" applyFont="1" applyFill="1" applyBorder="1" applyAlignment="1">
      <alignment shrinkToFit="1"/>
    </xf>
    <xf numFmtId="43" fontId="29" fillId="2" borderId="1" xfId="45" applyFont="1" applyFill="1" applyBorder="1" applyAlignment="1">
      <alignment wrapText="1"/>
    </xf>
    <xf numFmtId="4" fontId="30" fillId="2" borderId="1" xfId="0" applyNumberFormat="1" applyFont="1" applyFill="1" applyBorder="1" applyAlignment="1">
      <alignment shrinkToFit="1"/>
    </xf>
    <xf numFmtId="43" fontId="29" fillId="0" borderId="0" xfId="45" applyFont="1" applyBorder="1" applyAlignment="1">
      <alignment wrapText="1"/>
    </xf>
    <xf numFmtId="43" fontId="29" fillId="0" borderId="2" xfId="45" applyFont="1" applyBorder="1" applyAlignment="1">
      <alignment wrapText="1"/>
    </xf>
    <xf numFmtId="43" fontId="27" fillId="0" borderId="7" xfId="45" applyFont="1" applyBorder="1" applyAlignment="1">
      <alignment wrapText="1"/>
    </xf>
    <xf numFmtId="43" fontId="27" fillId="0" borderId="10" xfId="45" applyFont="1" applyBorder="1" applyAlignment="1">
      <alignment wrapText="1"/>
    </xf>
    <xf numFmtId="43" fontId="29" fillId="34" borderId="7" xfId="45" applyFont="1" applyFill="1" applyBorder="1" applyAlignment="1" applyProtection="1">
      <alignment wrapText="1"/>
      <protection locked="0"/>
    </xf>
    <xf numFmtId="43" fontId="27" fillId="34" borderId="7" xfId="45" applyFont="1" applyFill="1" applyBorder="1" applyAlignment="1">
      <alignment wrapText="1"/>
    </xf>
    <xf numFmtId="43" fontId="29" fillId="34" borderId="0" xfId="45" applyFont="1" applyFill="1" applyBorder="1" applyAlignment="1">
      <alignment wrapText="1"/>
    </xf>
    <xf numFmtId="43" fontId="29" fillId="34" borderId="2" xfId="45" applyFont="1" applyFill="1" applyBorder="1" applyAlignment="1">
      <alignment wrapText="1"/>
    </xf>
    <xf numFmtId="43" fontId="29" fillId="34" borderId="1" xfId="45" applyFont="1" applyFill="1" applyBorder="1" applyAlignment="1">
      <alignment wrapText="1"/>
    </xf>
    <xf numFmtId="43" fontId="29" fillId="34" borderId="7" xfId="45" applyFont="1" applyFill="1" applyBorder="1" applyAlignment="1">
      <alignment wrapText="1"/>
    </xf>
    <xf numFmtId="43" fontId="29" fillId="0" borderId="4" xfId="45" applyFont="1" applyBorder="1" applyAlignment="1">
      <alignment wrapText="1"/>
    </xf>
    <xf numFmtId="164" fontId="28" fillId="0" borderId="1" xfId="46" applyNumberFormat="1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6" builtinId="5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workbookViewId="0">
      <selection activeCell="A9" sqref="A9:H9"/>
    </sheetView>
  </sheetViews>
  <sheetFormatPr defaultRowHeight="15" x14ac:dyDescent="0.25"/>
  <cols>
    <col min="1" max="1" width="25.5703125" customWidth="1"/>
    <col min="2" max="2" width="56.5703125" customWidth="1"/>
    <col min="3" max="3" width="17.85546875" customWidth="1"/>
    <col min="4" max="4" width="16.140625" customWidth="1"/>
    <col min="5" max="6" width="15.7109375" customWidth="1"/>
    <col min="7" max="8" width="15.140625" customWidth="1"/>
  </cols>
  <sheetData>
    <row r="1" spans="1:8" x14ac:dyDescent="0.25">
      <c r="B1" s="5"/>
      <c r="C1" s="52"/>
      <c r="D1" s="52"/>
      <c r="E1" s="6"/>
      <c r="F1" s="52"/>
      <c r="G1" s="6"/>
      <c r="H1" s="5" t="s">
        <v>92</v>
      </c>
    </row>
    <row r="2" spans="1:8" x14ac:dyDescent="0.25">
      <c r="H2" s="1" t="s">
        <v>0</v>
      </c>
    </row>
    <row r="3" spans="1:8" x14ac:dyDescent="0.25">
      <c r="H3" s="1" t="s">
        <v>1</v>
      </c>
    </row>
    <row r="4" spans="1:8" x14ac:dyDescent="0.25">
      <c r="H4" s="1" t="s">
        <v>199</v>
      </c>
    </row>
    <row r="5" spans="1:8" x14ac:dyDescent="0.25">
      <c r="H5" s="1" t="s">
        <v>200</v>
      </c>
    </row>
    <row r="6" spans="1:8" x14ac:dyDescent="0.25">
      <c r="B6" s="89" t="s">
        <v>155</v>
      </c>
      <c r="C6" s="89"/>
      <c r="D6" s="89"/>
      <c r="E6" s="89"/>
      <c r="F6" s="89"/>
      <c r="G6" s="89"/>
      <c r="H6" s="89"/>
    </row>
    <row r="7" spans="1:8" x14ac:dyDescent="0.25">
      <c r="B7" s="4"/>
      <c r="C7" s="52"/>
      <c r="D7" s="52"/>
      <c r="E7" s="6"/>
      <c r="F7" s="52"/>
      <c r="G7" s="6"/>
      <c r="H7" s="4"/>
    </row>
    <row r="8" spans="1:8" x14ac:dyDescent="0.25">
      <c r="H8" s="1"/>
    </row>
    <row r="9" spans="1:8" ht="54" customHeight="1" x14ac:dyDescent="0.25">
      <c r="A9" s="81" t="s">
        <v>249</v>
      </c>
      <c r="B9" s="81"/>
      <c r="C9" s="81"/>
      <c r="D9" s="81"/>
      <c r="E9" s="81"/>
      <c r="F9" s="81"/>
      <c r="G9" s="81"/>
      <c r="H9" s="81"/>
    </row>
    <row r="10" spans="1:8" x14ac:dyDescent="0.25">
      <c r="H10" s="2" t="s">
        <v>2</v>
      </c>
    </row>
    <row r="11" spans="1:8" x14ac:dyDescent="0.25">
      <c r="A11" s="82" t="s">
        <v>78</v>
      </c>
      <c r="B11" s="84" t="s">
        <v>3</v>
      </c>
      <c r="C11" s="90" t="s">
        <v>205</v>
      </c>
      <c r="D11" s="90" t="s">
        <v>204</v>
      </c>
      <c r="E11" s="90" t="s">
        <v>202</v>
      </c>
      <c r="F11" s="90" t="s">
        <v>203</v>
      </c>
      <c r="G11" s="90" t="s">
        <v>201</v>
      </c>
      <c r="H11" s="87" t="s">
        <v>250</v>
      </c>
    </row>
    <row r="12" spans="1:8" x14ac:dyDescent="0.25">
      <c r="A12" s="83"/>
      <c r="B12" s="85"/>
      <c r="C12" s="91"/>
      <c r="D12" s="91"/>
      <c r="E12" s="85"/>
      <c r="F12" s="91"/>
      <c r="G12" s="85"/>
      <c r="H12" s="88"/>
    </row>
    <row r="13" spans="1:8" x14ac:dyDescent="0.25">
      <c r="A13" s="83"/>
      <c r="B13" s="86"/>
      <c r="C13" s="92"/>
      <c r="D13" s="92"/>
      <c r="E13" s="86"/>
      <c r="F13" s="92"/>
      <c r="G13" s="86"/>
      <c r="H13" s="88"/>
    </row>
    <row r="14" spans="1:8" x14ac:dyDescent="0.25">
      <c r="A14" s="7" t="s">
        <v>4</v>
      </c>
      <c r="B14" s="8" t="s">
        <v>5</v>
      </c>
      <c r="C14" s="59">
        <v>38340739.390000001</v>
      </c>
      <c r="D14" s="59">
        <f>D15+D21+D27+D36+D39+D48+D55+D60+D64</f>
        <v>43104614.359999999</v>
      </c>
      <c r="E14" s="60">
        <f>E15+E21+E27+E36+E39+E48+E55+E64</f>
        <v>41564744</v>
      </c>
      <c r="F14" s="61">
        <f>E14/D14</f>
        <v>0.96427597409550281</v>
      </c>
      <c r="G14" s="60">
        <f t="shared" ref="G14:H14" si="0">G15+G21+G27+G36+G39+G48+G55+G64</f>
        <v>44410124</v>
      </c>
      <c r="H14" s="60">
        <f t="shared" si="0"/>
        <v>47277544</v>
      </c>
    </row>
    <row r="15" spans="1:8" x14ac:dyDescent="0.25">
      <c r="A15" s="7" t="s">
        <v>6</v>
      </c>
      <c r="B15" s="9" t="s">
        <v>7</v>
      </c>
      <c r="C15" s="59">
        <v>28117984.75</v>
      </c>
      <c r="D15" s="59">
        <v>31323180</v>
      </c>
      <c r="E15" s="62">
        <f t="shared" ref="E15:G15" si="1">E16</f>
        <v>33904200</v>
      </c>
      <c r="F15" s="61">
        <f t="shared" ref="F15:F78" si="2">E15/D15</f>
        <v>1.0823996797260049</v>
      </c>
      <c r="G15" s="62">
        <f t="shared" si="1"/>
        <v>36517800</v>
      </c>
      <c r="H15" s="62">
        <f>H16</f>
        <v>39349200</v>
      </c>
    </row>
    <row r="16" spans="1:8" x14ac:dyDescent="0.25">
      <c r="A16" s="10" t="s">
        <v>8</v>
      </c>
      <c r="B16" s="11" t="s">
        <v>9</v>
      </c>
      <c r="C16" s="63">
        <v>28117984.75</v>
      </c>
      <c r="D16" s="63">
        <v>31323180</v>
      </c>
      <c r="E16" s="64">
        <f t="shared" ref="E16:G16" si="3">E17+E18+E19+E20</f>
        <v>33904200</v>
      </c>
      <c r="F16" s="61">
        <f t="shared" si="2"/>
        <v>1.0823996797260049</v>
      </c>
      <c r="G16" s="64">
        <f t="shared" si="3"/>
        <v>36517800</v>
      </c>
      <c r="H16" s="64">
        <f>H17+H18+H19+H20</f>
        <v>39349200</v>
      </c>
    </row>
    <row r="17" spans="1:8" ht="63.75" x14ac:dyDescent="0.25">
      <c r="A17" s="10" t="s">
        <v>10</v>
      </c>
      <c r="B17" s="12" t="s">
        <v>11</v>
      </c>
      <c r="C17" s="63">
        <v>27589579.210000001</v>
      </c>
      <c r="D17" s="63">
        <v>30995595</v>
      </c>
      <c r="E17" s="55">
        <v>33327900</v>
      </c>
      <c r="F17" s="61">
        <f t="shared" si="2"/>
        <v>1.075246337423108</v>
      </c>
      <c r="G17" s="55">
        <v>35897000</v>
      </c>
      <c r="H17" s="55">
        <v>38680300</v>
      </c>
    </row>
    <row r="18" spans="1:8" ht="84.75" customHeight="1" x14ac:dyDescent="0.25">
      <c r="A18" s="10" t="s">
        <v>12</v>
      </c>
      <c r="B18" s="13" t="s">
        <v>13</v>
      </c>
      <c r="C18" s="63">
        <v>225654.47</v>
      </c>
      <c r="D18" s="63">
        <v>188650</v>
      </c>
      <c r="E18" s="55">
        <v>135600</v>
      </c>
      <c r="F18" s="61">
        <f t="shared" si="2"/>
        <v>0.71879141266896374</v>
      </c>
      <c r="G18" s="55">
        <v>146100</v>
      </c>
      <c r="H18" s="55">
        <v>157400</v>
      </c>
    </row>
    <row r="19" spans="1:8" ht="38.25" x14ac:dyDescent="0.25">
      <c r="A19" s="10" t="s">
        <v>14</v>
      </c>
      <c r="B19" s="12" t="s">
        <v>15</v>
      </c>
      <c r="C19" s="63">
        <v>201536.11</v>
      </c>
      <c r="D19" s="63">
        <v>40425</v>
      </c>
      <c r="E19" s="55">
        <v>237300</v>
      </c>
      <c r="F19" s="61">
        <f t="shared" si="2"/>
        <v>5.8701298701298699</v>
      </c>
      <c r="G19" s="55">
        <v>255600</v>
      </c>
      <c r="H19" s="55">
        <v>275400</v>
      </c>
    </row>
    <row r="20" spans="1:8" ht="76.5" x14ac:dyDescent="0.25">
      <c r="A20" s="10" t="s">
        <v>16</v>
      </c>
      <c r="B20" s="14" t="s">
        <v>17</v>
      </c>
      <c r="C20" s="63">
        <v>101214.96</v>
      </c>
      <c r="D20" s="63">
        <v>98510</v>
      </c>
      <c r="E20" s="55">
        <v>203400</v>
      </c>
      <c r="F20" s="61">
        <f t="shared" si="2"/>
        <v>2.0647649984773118</v>
      </c>
      <c r="G20" s="55">
        <v>219100</v>
      </c>
      <c r="H20" s="55">
        <v>236100</v>
      </c>
    </row>
    <row r="21" spans="1:8" ht="25.5" x14ac:dyDescent="0.25">
      <c r="A21" s="27" t="s">
        <v>18</v>
      </c>
      <c r="B21" s="28" t="s">
        <v>19</v>
      </c>
      <c r="C21" s="65">
        <v>5839227.4500000002</v>
      </c>
      <c r="D21" s="65">
        <v>6019966</v>
      </c>
      <c r="E21" s="66">
        <f t="shared" ref="E21:G21" si="4">E22</f>
        <v>4112540</v>
      </c>
      <c r="F21" s="61">
        <f t="shared" si="2"/>
        <v>0.68315003772446559</v>
      </c>
      <c r="G21" s="66">
        <f t="shared" si="4"/>
        <v>4327320</v>
      </c>
      <c r="H21" s="66">
        <f>H22</f>
        <v>4592340</v>
      </c>
    </row>
    <row r="22" spans="1:8" ht="25.5" x14ac:dyDescent="0.25">
      <c r="A22" s="29" t="s">
        <v>20</v>
      </c>
      <c r="B22" s="30" t="s">
        <v>79</v>
      </c>
      <c r="C22" s="67">
        <v>5839227.4500000002</v>
      </c>
      <c r="D22" s="67">
        <v>6019966</v>
      </c>
      <c r="E22" s="68">
        <f t="shared" ref="E22:G22" si="5">E23+E24+E25+E26</f>
        <v>4112540</v>
      </c>
      <c r="F22" s="61">
        <f t="shared" si="2"/>
        <v>0.68315003772446559</v>
      </c>
      <c r="G22" s="68">
        <f t="shared" si="5"/>
        <v>4327320</v>
      </c>
      <c r="H22" s="68">
        <f>H23+H24+H25+H26</f>
        <v>4592340</v>
      </c>
    </row>
    <row r="23" spans="1:8" ht="89.25" customHeight="1" x14ac:dyDescent="0.25">
      <c r="A23" s="29" t="s">
        <v>156</v>
      </c>
      <c r="B23" s="30" t="s">
        <v>160</v>
      </c>
      <c r="C23" s="67">
        <v>2601757.31</v>
      </c>
      <c r="D23" s="67">
        <v>2182999</v>
      </c>
      <c r="E23" s="54">
        <v>1884520</v>
      </c>
      <c r="F23" s="61">
        <f t="shared" si="2"/>
        <v>0.86327112380720283</v>
      </c>
      <c r="G23" s="54">
        <v>1994830</v>
      </c>
      <c r="H23" s="22">
        <v>2113740</v>
      </c>
    </row>
    <row r="24" spans="1:8" ht="102" customHeight="1" x14ac:dyDescent="0.25">
      <c r="A24" s="29" t="s">
        <v>157</v>
      </c>
      <c r="B24" s="30" t="s">
        <v>161</v>
      </c>
      <c r="C24" s="67">
        <v>26056.639999999999</v>
      </c>
      <c r="D24" s="67">
        <v>15294</v>
      </c>
      <c r="E24" s="54">
        <v>9710</v>
      </c>
      <c r="F24" s="61">
        <f t="shared" si="2"/>
        <v>0.63488949914999349</v>
      </c>
      <c r="G24" s="54">
        <v>10010</v>
      </c>
      <c r="H24" s="22">
        <v>10420</v>
      </c>
    </row>
    <row r="25" spans="1:8" ht="109.5" customHeight="1" x14ac:dyDescent="0.25">
      <c r="A25" s="29" t="s">
        <v>158</v>
      </c>
      <c r="B25" s="30" t="s">
        <v>162</v>
      </c>
      <c r="C25" s="67">
        <v>3795354.74</v>
      </c>
      <c r="D25" s="67">
        <v>4227608</v>
      </c>
      <c r="E25" s="54">
        <v>2461520</v>
      </c>
      <c r="F25" s="61">
        <f t="shared" si="2"/>
        <v>0.58224887454087515</v>
      </c>
      <c r="G25" s="54">
        <v>2598360</v>
      </c>
      <c r="H25" s="22">
        <v>2736470</v>
      </c>
    </row>
    <row r="26" spans="1:8" ht="89.25" x14ac:dyDescent="0.25">
      <c r="A26" s="31" t="s">
        <v>159</v>
      </c>
      <c r="B26" s="32" t="s">
        <v>163</v>
      </c>
      <c r="C26" s="67">
        <v>-582941.24</v>
      </c>
      <c r="D26" s="67">
        <v>-405935</v>
      </c>
      <c r="E26" s="54">
        <v>-243210</v>
      </c>
      <c r="F26" s="61">
        <f t="shared" si="2"/>
        <v>0.59913532954783399</v>
      </c>
      <c r="G26" s="54">
        <v>-275880</v>
      </c>
      <c r="H26" s="22">
        <v>-268290</v>
      </c>
    </row>
    <row r="27" spans="1:8" x14ac:dyDescent="0.25">
      <c r="A27" s="7" t="s">
        <v>21</v>
      </c>
      <c r="B27" s="8" t="s">
        <v>22</v>
      </c>
      <c r="C27" s="59">
        <v>1350359.53</v>
      </c>
      <c r="D27" s="59">
        <f>D28+D31</f>
        <v>1536298.1</v>
      </c>
      <c r="E27" s="33">
        <f>E28+E31+E34</f>
        <v>1362000</v>
      </c>
      <c r="F27" s="61">
        <f t="shared" si="2"/>
        <v>0.88654669298881505</v>
      </c>
      <c r="G27" s="51">
        <f>G28+G31+G34</f>
        <v>1378000</v>
      </c>
      <c r="H27" s="51">
        <f>H28+H31+H34</f>
        <v>1148000</v>
      </c>
    </row>
    <row r="28" spans="1:8" ht="25.5" x14ac:dyDescent="0.25">
      <c r="A28" s="10" t="s">
        <v>23</v>
      </c>
      <c r="B28" s="12" t="s">
        <v>24</v>
      </c>
      <c r="C28" s="63">
        <v>1121031.3600000001</v>
      </c>
      <c r="D28" s="63">
        <v>1304998.1000000001</v>
      </c>
      <c r="E28" s="22">
        <v>1127000</v>
      </c>
      <c r="F28" s="61">
        <f t="shared" si="2"/>
        <v>0.86360278991977069</v>
      </c>
      <c r="G28" s="26">
        <v>282000</v>
      </c>
      <c r="H28" s="26">
        <v>0</v>
      </c>
    </row>
    <row r="29" spans="1:8" ht="25.5" x14ac:dyDescent="0.25">
      <c r="A29" s="10" t="s">
        <v>25</v>
      </c>
      <c r="B29" s="12" t="s">
        <v>24</v>
      </c>
      <c r="C29" s="63">
        <v>1119991.6399999999</v>
      </c>
      <c r="D29" s="63">
        <v>1304997.1000000001</v>
      </c>
      <c r="E29" s="55">
        <v>1127000</v>
      </c>
      <c r="F29" s="61">
        <f t="shared" si="2"/>
        <v>0.8636034516858313</v>
      </c>
      <c r="G29" s="55">
        <v>282000</v>
      </c>
      <c r="H29" s="26">
        <v>0</v>
      </c>
    </row>
    <row r="30" spans="1:8" ht="38.25" x14ac:dyDescent="0.25">
      <c r="A30" s="10" t="s">
        <v>206</v>
      </c>
      <c r="B30" s="25" t="s">
        <v>207</v>
      </c>
      <c r="C30" s="63">
        <v>1039.72</v>
      </c>
      <c r="D30" s="63">
        <v>110.53</v>
      </c>
      <c r="E30" s="55"/>
      <c r="F30" s="61">
        <f t="shared" si="2"/>
        <v>0</v>
      </c>
      <c r="G30" s="55"/>
      <c r="H30" s="26"/>
    </row>
    <row r="31" spans="1:8" x14ac:dyDescent="0.25">
      <c r="A31" s="10" t="s">
        <v>26</v>
      </c>
      <c r="B31" s="25" t="s">
        <v>27</v>
      </c>
      <c r="C31" s="63">
        <v>224828.17</v>
      </c>
      <c r="D31" s="63">
        <v>231300</v>
      </c>
      <c r="E31" s="22">
        <v>235000</v>
      </c>
      <c r="F31" s="61">
        <f t="shared" si="2"/>
        <v>1.01599654128837</v>
      </c>
      <c r="G31" s="22">
        <v>251000</v>
      </c>
      <c r="H31" s="22">
        <v>269000</v>
      </c>
    </row>
    <row r="32" spans="1:8" x14ac:dyDescent="0.25">
      <c r="A32" s="10" t="s">
        <v>28</v>
      </c>
      <c r="B32" s="12" t="s">
        <v>27</v>
      </c>
      <c r="C32" s="63">
        <v>224826.99</v>
      </c>
      <c r="D32" s="63">
        <v>231300</v>
      </c>
      <c r="E32" s="55">
        <v>235000</v>
      </c>
      <c r="F32" s="61">
        <f t="shared" si="2"/>
        <v>1.01599654128837</v>
      </c>
      <c r="G32" s="55">
        <v>251000</v>
      </c>
      <c r="H32" s="26">
        <v>269000</v>
      </c>
    </row>
    <row r="33" spans="1:8" ht="25.5" x14ac:dyDescent="0.25">
      <c r="A33" s="10" t="s">
        <v>208</v>
      </c>
      <c r="B33" s="12" t="s">
        <v>209</v>
      </c>
      <c r="C33" s="63">
        <v>1.18</v>
      </c>
      <c r="D33" s="63"/>
      <c r="E33" s="55"/>
      <c r="F33" s="61"/>
      <c r="G33" s="21"/>
      <c r="H33" s="26"/>
    </row>
    <row r="34" spans="1:8" ht="25.5" x14ac:dyDescent="0.25">
      <c r="A34" s="10" t="s">
        <v>171</v>
      </c>
      <c r="B34" s="12" t="s">
        <v>170</v>
      </c>
      <c r="C34" s="63">
        <v>4500</v>
      </c>
      <c r="D34" s="63"/>
      <c r="E34" s="55">
        <f>E35</f>
        <v>0</v>
      </c>
      <c r="F34" s="61"/>
      <c r="G34" s="21">
        <f>G35</f>
        <v>845000</v>
      </c>
      <c r="H34" s="26">
        <f>H35</f>
        <v>879000</v>
      </c>
    </row>
    <row r="35" spans="1:8" ht="38.25" x14ac:dyDescent="0.25">
      <c r="A35" s="10" t="s">
        <v>169</v>
      </c>
      <c r="B35" s="12" t="s">
        <v>172</v>
      </c>
      <c r="C35" s="63">
        <v>4500</v>
      </c>
      <c r="D35" s="63"/>
      <c r="E35" s="55">
        <v>0</v>
      </c>
      <c r="F35" s="61"/>
      <c r="G35" s="21">
        <v>845000</v>
      </c>
      <c r="H35" s="26">
        <v>879000</v>
      </c>
    </row>
    <row r="36" spans="1:8" x14ac:dyDescent="0.25">
      <c r="A36" s="7" t="s">
        <v>29</v>
      </c>
      <c r="B36" s="8" t="s">
        <v>30</v>
      </c>
      <c r="C36" s="59">
        <v>210838.95</v>
      </c>
      <c r="D36" s="59">
        <v>250000</v>
      </c>
      <c r="E36" s="33">
        <f t="shared" ref="E36:G36" si="6">E37</f>
        <v>219000</v>
      </c>
      <c r="F36" s="61">
        <f t="shared" si="2"/>
        <v>0.876</v>
      </c>
      <c r="G36" s="51">
        <f t="shared" si="6"/>
        <v>219000</v>
      </c>
      <c r="H36" s="51">
        <f>H37</f>
        <v>219000</v>
      </c>
    </row>
    <row r="37" spans="1:8" ht="25.5" x14ac:dyDescent="0.25">
      <c r="A37" s="10" t="s">
        <v>31</v>
      </c>
      <c r="B37" s="12" t="s">
        <v>32</v>
      </c>
      <c r="C37" s="63">
        <v>210838.95</v>
      </c>
      <c r="D37" s="63">
        <v>250000</v>
      </c>
      <c r="E37" s="22">
        <v>219000</v>
      </c>
      <c r="F37" s="61">
        <f t="shared" si="2"/>
        <v>0.876</v>
      </c>
      <c r="G37" s="26">
        <v>219000</v>
      </c>
      <c r="H37" s="26">
        <v>219000</v>
      </c>
    </row>
    <row r="38" spans="1:8" ht="38.25" x14ac:dyDescent="0.25">
      <c r="A38" s="10" t="s">
        <v>33</v>
      </c>
      <c r="B38" s="12" t="s">
        <v>34</v>
      </c>
      <c r="C38" s="63">
        <v>210838.95</v>
      </c>
      <c r="D38" s="63">
        <v>250000</v>
      </c>
      <c r="E38" s="55">
        <v>219000</v>
      </c>
      <c r="F38" s="61">
        <f t="shared" si="2"/>
        <v>0.876</v>
      </c>
      <c r="G38" s="55">
        <v>219000</v>
      </c>
      <c r="H38" s="26">
        <v>219000</v>
      </c>
    </row>
    <row r="39" spans="1:8" ht="38.25" x14ac:dyDescent="0.25">
      <c r="A39" s="7" t="s">
        <v>35</v>
      </c>
      <c r="B39" s="15" t="s">
        <v>36</v>
      </c>
      <c r="C39" s="59">
        <v>1798859.36</v>
      </c>
      <c r="D39" s="59">
        <v>3270848</v>
      </c>
      <c r="E39" s="33">
        <f t="shared" ref="E39:G39" si="7">E40+E45</f>
        <v>1672304</v>
      </c>
      <c r="F39" s="61">
        <f t="shared" si="2"/>
        <v>0.51127536345314728</v>
      </c>
      <c r="G39" s="51">
        <f t="shared" si="7"/>
        <v>1672304</v>
      </c>
      <c r="H39" s="51">
        <f>H40+H45</f>
        <v>1672304</v>
      </c>
    </row>
    <row r="40" spans="1:8" ht="63.75" x14ac:dyDescent="0.25">
      <c r="A40" s="10" t="s">
        <v>37</v>
      </c>
      <c r="B40" s="16" t="s">
        <v>38</v>
      </c>
      <c r="C40" s="63">
        <v>1798859.36</v>
      </c>
      <c r="D40" s="63">
        <f>D41+D43</f>
        <v>3270849</v>
      </c>
      <c r="E40" s="22">
        <f>E41+E43</f>
        <v>1672304</v>
      </c>
      <c r="F40" s="61">
        <f t="shared" si="2"/>
        <v>0.51127520714040908</v>
      </c>
      <c r="G40" s="26">
        <f t="shared" ref="G40" si="8">G41+G43</f>
        <v>1672304</v>
      </c>
      <c r="H40" s="26">
        <f>H41+H43</f>
        <v>1672304</v>
      </c>
    </row>
    <row r="41" spans="1:8" ht="51" x14ac:dyDescent="0.25">
      <c r="A41" s="17" t="s">
        <v>39</v>
      </c>
      <c r="B41" s="16" t="s">
        <v>40</v>
      </c>
      <c r="C41" s="63">
        <v>876131.82</v>
      </c>
      <c r="D41" s="63">
        <v>2374544</v>
      </c>
      <c r="E41" s="22">
        <v>788261</v>
      </c>
      <c r="F41" s="61">
        <f t="shared" si="2"/>
        <v>0.33196310533727741</v>
      </c>
      <c r="G41" s="26">
        <v>788261</v>
      </c>
      <c r="H41" s="26">
        <v>788261</v>
      </c>
    </row>
    <row r="42" spans="1:8" ht="76.5" x14ac:dyDescent="0.25">
      <c r="A42" s="10" t="s">
        <v>93</v>
      </c>
      <c r="B42" s="16" t="s">
        <v>94</v>
      </c>
      <c r="C42" s="63">
        <v>876131.82</v>
      </c>
      <c r="D42" s="63">
        <v>2374544</v>
      </c>
      <c r="E42" s="22">
        <v>788261</v>
      </c>
      <c r="F42" s="61">
        <f t="shared" si="2"/>
        <v>0.33196310533727741</v>
      </c>
      <c r="G42" s="26">
        <v>788261</v>
      </c>
      <c r="H42" s="26">
        <v>788261</v>
      </c>
    </row>
    <row r="43" spans="1:8" ht="63.75" x14ac:dyDescent="0.25">
      <c r="A43" s="10" t="s">
        <v>41</v>
      </c>
      <c r="B43" s="16" t="s">
        <v>42</v>
      </c>
      <c r="C43" s="63">
        <v>922727.54</v>
      </c>
      <c r="D43" s="63">
        <v>896305</v>
      </c>
      <c r="E43" s="22">
        <v>884043</v>
      </c>
      <c r="F43" s="61">
        <f t="shared" si="2"/>
        <v>0.98631938904725514</v>
      </c>
      <c r="G43" s="26">
        <v>884043</v>
      </c>
      <c r="H43" s="26">
        <v>884043</v>
      </c>
    </row>
    <row r="44" spans="1:8" ht="51" x14ac:dyDescent="0.25">
      <c r="A44" s="17" t="s">
        <v>43</v>
      </c>
      <c r="B44" s="16" t="s">
        <v>44</v>
      </c>
      <c r="C44" s="63">
        <v>922727.54</v>
      </c>
      <c r="D44" s="63">
        <v>896305</v>
      </c>
      <c r="E44" s="22">
        <v>884043</v>
      </c>
      <c r="F44" s="61">
        <f t="shared" si="2"/>
        <v>0.98631938904725514</v>
      </c>
      <c r="G44" s="26">
        <v>884043</v>
      </c>
      <c r="H44" s="26">
        <v>884043</v>
      </c>
    </row>
    <row r="45" spans="1:8" ht="25.5" x14ac:dyDescent="0.25">
      <c r="A45" s="10" t="s">
        <v>45</v>
      </c>
      <c r="B45" s="16" t="s">
        <v>46</v>
      </c>
      <c r="C45" s="63"/>
      <c r="D45" s="63"/>
      <c r="E45" s="22"/>
      <c r="F45" s="61" t="e">
        <f t="shared" si="2"/>
        <v>#DIV/0!</v>
      </c>
      <c r="G45" s="26"/>
      <c r="H45" s="26"/>
    </row>
    <row r="46" spans="1:8" ht="38.25" x14ac:dyDescent="0.25">
      <c r="A46" s="10" t="s">
        <v>47</v>
      </c>
      <c r="B46" s="16" t="s">
        <v>48</v>
      </c>
      <c r="C46" s="63"/>
      <c r="D46" s="53"/>
      <c r="E46" s="22"/>
      <c r="F46" s="61" t="e">
        <f t="shared" si="2"/>
        <v>#DIV/0!</v>
      </c>
      <c r="G46" s="26"/>
      <c r="H46" s="26"/>
    </row>
    <row r="47" spans="1:8" ht="38.25" x14ac:dyDescent="0.25">
      <c r="A47" s="10" t="s">
        <v>49</v>
      </c>
      <c r="B47" s="18" t="s">
        <v>50</v>
      </c>
      <c r="C47" s="63"/>
      <c r="D47" s="69"/>
      <c r="E47" s="55"/>
      <c r="F47" s="61" t="e">
        <f t="shared" si="2"/>
        <v>#DIV/0!</v>
      </c>
      <c r="G47" s="55"/>
      <c r="H47" s="22"/>
    </row>
    <row r="48" spans="1:8" x14ac:dyDescent="0.25">
      <c r="A48" s="7" t="s">
        <v>117</v>
      </c>
      <c r="B48" s="7" t="s">
        <v>51</v>
      </c>
      <c r="C48" s="59">
        <v>200567.13</v>
      </c>
      <c r="D48" s="59">
        <v>196000</v>
      </c>
      <c r="E48" s="33">
        <f t="shared" ref="E48:G48" si="9">E49</f>
        <v>118700</v>
      </c>
      <c r="F48" s="61">
        <f t="shared" si="2"/>
        <v>0.60561224489795917</v>
      </c>
      <c r="G48" s="51">
        <f t="shared" si="9"/>
        <v>118700</v>
      </c>
      <c r="H48" s="51">
        <f>H49</f>
        <v>118700</v>
      </c>
    </row>
    <row r="49" spans="1:9" x14ac:dyDescent="0.25">
      <c r="A49" s="10" t="s">
        <v>52</v>
      </c>
      <c r="B49" s="10" t="s">
        <v>53</v>
      </c>
      <c r="C49" s="63">
        <v>200567.13</v>
      </c>
      <c r="D49" s="63">
        <v>196000</v>
      </c>
      <c r="E49" s="22">
        <f>E50+E51+E52</f>
        <v>118700</v>
      </c>
      <c r="F49" s="61">
        <f t="shared" si="2"/>
        <v>0.60561224489795917</v>
      </c>
      <c r="G49" s="22">
        <f t="shared" ref="G49:H49" si="10">G50+G51+G52</f>
        <v>118700</v>
      </c>
      <c r="H49" s="22">
        <f t="shared" si="10"/>
        <v>118700</v>
      </c>
    </row>
    <row r="50" spans="1:9" ht="25.5" x14ac:dyDescent="0.25">
      <c r="A50" s="10" t="s">
        <v>54</v>
      </c>
      <c r="B50" s="16" t="s">
        <v>55</v>
      </c>
      <c r="C50" s="70">
        <v>61562.61</v>
      </c>
      <c r="D50" s="70">
        <v>73897.149999999994</v>
      </c>
      <c r="E50" s="55">
        <v>44480</v>
      </c>
      <c r="F50" s="61">
        <f t="shared" si="2"/>
        <v>0.60191766529561697</v>
      </c>
      <c r="G50" s="55">
        <v>44480</v>
      </c>
      <c r="H50" s="26">
        <v>44480</v>
      </c>
    </row>
    <row r="51" spans="1:9" x14ac:dyDescent="0.25">
      <c r="A51" s="10" t="s">
        <v>56</v>
      </c>
      <c r="B51" s="16" t="s">
        <v>57</v>
      </c>
      <c r="C51" s="70">
        <v>22227.56</v>
      </c>
      <c r="D51" s="70">
        <v>71106.64</v>
      </c>
      <c r="E51" s="55">
        <v>42360</v>
      </c>
      <c r="F51" s="61">
        <f t="shared" si="2"/>
        <v>0.59572495620662147</v>
      </c>
      <c r="G51" s="55">
        <v>42360</v>
      </c>
      <c r="H51" s="26">
        <v>42360</v>
      </c>
    </row>
    <row r="52" spans="1:9" x14ac:dyDescent="0.25">
      <c r="A52" s="10" t="s">
        <v>165</v>
      </c>
      <c r="B52" s="16" t="s">
        <v>58</v>
      </c>
      <c r="C52" s="70">
        <v>116776.96000000001</v>
      </c>
      <c r="D52" s="70">
        <v>50951.77</v>
      </c>
      <c r="E52" s="55">
        <f>E53+E54</f>
        <v>31860</v>
      </c>
      <c r="F52" s="61">
        <f t="shared" si="2"/>
        <v>0.62529721734887722</v>
      </c>
      <c r="G52" s="55">
        <v>31860</v>
      </c>
      <c r="H52" s="26">
        <v>31860</v>
      </c>
    </row>
    <row r="53" spans="1:9" x14ac:dyDescent="0.25">
      <c r="A53" s="10" t="s">
        <v>112</v>
      </c>
      <c r="B53" s="16" t="s">
        <v>166</v>
      </c>
      <c r="C53" s="70">
        <v>116776.96000000001</v>
      </c>
      <c r="D53" s="70">
        <v>50563.33</v>
      </c>
      <c r="E53" s="55">
        <v>30860</v>
      </c>
      <c r="F53" s="61">
        <f t="shared" si="2"/>
        <v>0.6103237267007533</v>
      </c>
      <c r="G53" s="55">
        <v>30860</v>
      </c>
      <c r="H53" s="26">
        <v>30860</v>
      </c>
    </row>
    <row r="54" spans="1:9" x14ac:dyDescent="0.25">
      <c r="A54" s="10" t="s">
        <v>153</v>
      </c>
      <c r="B54" s="10" t="s">
        <v>154</v>
      </c>
      <c r="C54" s="63"/>
      <c r="D54" s="63">
        <v>388.44</v>
      </c>
      <c r="E54" s="55">
        <v>1000</v>
      </c>
      <c r="F54" s="61">
        <f t="shared" si="2"/>
        <v>2.5744001647616104</v>
      </c>
      <c r="G54" s="55">
        <v>1000</v>
      </c>
      <c r="H54" s="22">
        <v>1000</v>
      </c>
    </row>
    <row r="55" spans="1:9" ht="25.5" x14ac:dyDescent="0.25">
      <c r="A55" s="7" t="s">
        <v>59</v>
      </c>
      <c r="B55" s="7" t="s">
        <v>60</v>
      </c>
      <c r="C55" s="59">
        <v>135640.39000000001</v>
      </c>
      <c r="D55" s="59">
        <v>113200</v>
      </c>
      <c r="E55" s="33">
        <f t="shared" ref="E55:G55" si="11">E56</f>
        <v>145000</v>
      </c>
      <c r="F55" s="61">
        <f t="shared" si="2"/>
        <v>1.2809187279151943</v>
      </c>
      <c r="G55" s="33">
        <f t="shared" si="11"/>
        <v>145000</v>
      </c>
      <c r="H55" s="33">
        <f>H56</f>
        <v>145000</v>
      </c>
      <c r="I55" s="19"/>
    </row>
    <row r="56" spans="1:9" x14ac:dyDescent="0.25">
      <c r="A56" s="10" t="s">
        <v>61</v>
      </c>
      <c r="B56" s="18" t="s">
        <v>62</v>
      </c>
      <c r="C56" s="69">
        <v>135640.39000000001</v>
      </c>
      <c r="D56" s="69">
        <v>113200</v>
      </c>
      <c r="E56" s="22">
        <f>E57+E59</f>
        <v>145000</v>
      </c>
      <c r="F56" s="61">
        <f t="shared" si="2"/>
        <v>1.2809187279151943</v>
      </c>
      <c r="G56" s="22">
        <f t="shared" ref="G56:H56" si="12">G57+G59</f>
        <v>145000</v>
      </c>
      <c r="H56" s="22">
        <f t="shared" si="12"/>
        <v>145000</v>
      </c>
      <c r="I56" s="19"/>
    </row>
    <row r="57" spans="1:9" ht="25.5" x14ac:dyDescent="0.25">
      <c r="A57" s="17" t="s">
        <v>164</v>
      </c>
      <c r="B57" s="16" t="s">
        <v>195</v>
      </c>
      <c r="C57" s="70">
        <v>135640.39000000001</v>
      </c>
      <c r="D57" s="70">
        <v>113200</v>
      </c>
      <c r="E57" s="22">
        <v>135000</v>
      </c>
      <c r="F57" s="61">
        <f t="shared" si="2"/>
        <v>1.1925795053003534</v>
      </c>
      <c r="G57" s="22">
        <v>135000</v>
      </c>
      <c r="H57" s="22">
        <v>135000</v>
      </c>
      <c r="I57" s="19"/>
    </row>
    <row r="58" spans="1:9" ht="38.25" x14ac:dyDescent="0.25">
      <c r="A58" s="34" t="s">
        <v>196</v>
      </c>
      <c r="B58" s="18" t="s">
        <v>194</v>
      </c>
      <c r="C58" s="63"/>
      <c r="D58" s="63"/>
      <c r="E58" s="56">
        <v>135000</v>
      </c>
      <c r="F58" s="61" t="e">
        <f t="shared" si="2"/>
        <v>#DIV/0!</v>
      </c>
      <c r="G58" s="56">
        <v>135000</v>
      </c>
      <c r="H58" s="56">
        <v>135000</v>
      </c>
      <c r="I58" s="19"/>
    </row>
    <row r="59" spans="1:9" ht="25.5" x14ac:dyDescent="0.25">
      <c r="A59" s="10" t="s">
        <v>197</v>
      </c>
      <c r="B59" s="10" t="s">
        <v>198</v>
      </c>
      <c r="C59" s="63">
        <v>135640.39000000001</v>
      </c>
      <c r="D59" s="63">
        <v>113200</v>
      </c>
      <c r="E59" s="22">
        <v>10000</v>
      </c>
      <c r="F59" s="61">
        <f t="shared" si="2"/>
        <v>8.8339222614840993E-2</v>
      </c>
      <c r="G59" s="22">
        <v>10000</v>
      </c>
      <c r="H59" s="22">
        <v>10000</v>
      </c>
      <c r="I59" s="19"/>
    </row>
    <row r="60" spans="1:9" ht="25.5" x14ac:dyDescent="0.25">
      <c r="A60" s="10" t="s">
        <v>210</v>
      </c>
      <c r="B60" s="7" t="s">
        <v>211</v>
      </c>
      <c r="C60" s="71">
        <v>270305.38</v>
      </c>
      <c r="D60" s="71">
        <v>17122.259999999998</v>
      </c>
      <c r="E60" s="26"/>
      <c r="F60" s="61">
        <f t="shared" si="2"/>
        <v>0</v>
      </c>
      <c r="G60" s="26"/>
      <c r="H60" s="26"/>
      <c r="I60" s="19"/>
    </row>
    <row r="61" spans="1:9" ht="25.5" x14ac:dyDescent="0.25">
      <c r="A61" s="10" t="s">
        <v>212</v>
      </c>
      <c r="B61" s="10" t="s">
        <v>215</v>
      </c>
      <c r="C61" s="53">
        <v>270305.38</v>
      </c>
      <c r="D61" s="53">
        <v>17122.259999999998</v>
      </c>
      <c r="E61" s="26"/>
      <c r="F61" s="61">
        <f t="shared" si="2"/>
        <v>0</v>
      </c>
      <c r="G61" s="26"/>
      <c r="H61" s="26"/>
      <c r="I61" s="19"/>
    </row>
    <row r="62" spans="1:9" ht="25.5" x14ac:dyDescent="0.25">
      <c r="A62" s="10" t="s">
        <v>213</v>
      </c>
      <c r="B62" s="10" t="s">
        <v>216</v>
      </c>
      <c r="C62" s="53">
        <v>270305.38</v>
      </c>
      <c r="D62" s="53">
        <v>17122.259999999998</v>
      </c>
      <c r="E62" s="26"/>
      <c r="F62" s="61">
        <f t="shared" si="2"/>
        <v>0</v>
      </c>
      <c r="G62" s="26"/>
      <c r="H62" s="26"/>
      <c r="I62" s="19"/>
    </row>
    <row r="63" spans="1:9" ht="51" x14ac:dyDescent="0.25">
      <c r="A63" s="10" t="s">
        <v>214</v>
      </c>
      <c r="B63" s="10" t="s">
        <v>217</v>
      </c>
      <c r="C63" s="53">
        <v>270305.38</v>
      </c>
      <c r="D63" s="53">
        <v>17122.259999999998</v>
      </c>
      <c r="E63" s="26"/>
      <c r="F63" s="61">
        <f t="shared" si="2"/>
        <v>0</v>
      </c>
      <c r="G63" s="26"/>
      <c r="H63" s="26"/>
      <c r="I63" s="19"/>
    </row>
    <row r="64" spans="1:9" x14ac:dyDescent="0.25">
      <c r="A64" s="7" t="s">
        <v>63</v>
      </c>
      <c r="B64" s="7" t="s">
        <v>64</v>
      </c>
      <c r="C64" s="71">
        <v>416956.45</v>
      </c>
      <c r="D64" s="71">
        <v>378000</v>
      </c>
      <c r="E64" s="51">
        <f>E65+E66+E67</f>
        <v>31000</v>
      </c>
      <c r="F64" s="61">
        <f t="shared" si="2"/>
        <v>8.2010582010582006E-2</v>
      </c>
      <c r="G64" s="51">
        <f t="shared" ref="G64:H64" si="13">G65+G66+G67</f>
        <v>32000</v>
      </c>
      <c r="H64" s="51">
        <f t="shared" si="13"/>
        <v>33000</v>
      </c>
    </row>
    <row r="65" spans="1:8" ht="74.25" customHeight="1" x14ac:dyDescent="0.25">
      <c r="A65" s="10" t="s">
        <v>218</v>
      </c>
      <c r="B65" s="10" t="s">
        <v>167</v>
      </c>
      <c r="C65" s="53"/>
      <c r="D65" s="53"/>
      <c r="E65" s="21">
        <v>7000</v>
      </c>
      <c r="F65" s="61" t="e">
        <f t="shared" si="2"/>
        <v>#DIV/0!</v>
      </c>
      <c r="G65" s="21">
        <v>8000</v>
      </c>
      <c r="H65" s="21">
        <v>9000</v>
      </c>
    </row>
    <row r="66" spans="1:8" ht="90.75" customHeight="1" x14ac:dyDescent="0.25">
      <c r="A66" s="10" t="s">
        <v>219</v>
      </c>
      <c r="B66" s="10" t="s">
        <v>193</v>
      </c>
      <c r="C66" s="53"/>
      <c r="D66" s="53"/>
      <c r="E66" s="21">
        <v>9000</v>
      </c>
      <c r="F66" s="61" t="e">
        <f t="shared" si="2"/>
        <v>#DIV/0!</v>
      </c>
      <c r="G66" s="21">
        <v>9000</v>
      </c>
      <c r="H66" s="21">
        <v>9000</v>
      </c>
    </row>
    <row r="67" spans="1:8" ht="84.75" customHeight="1" x14ac:dyDescent="0.25">
      <c r="A67" s="10" t="s">
        <v>220</v>
      </c>
      <c r="B67" s="10" t="s">
        <v>168</v>
      </c>
      <c r="C67" s="63"/>
      <c r="D67" s="63"/>
      <c r="E67" s="55">
        <v>15000</v>
      </c>
      <c r="F67" s="61" t="e">
        <f t="shared" si="2"/>
        <v>#DIV/0!</v>
      </c>
      <c r="G67" s="55">
        <v>15000</v>
      </c>
      <c r="H67" s="55">
        <v>15000</v>
      </c>
    </row>
    <row r="68" spans="1:8" ht="84.75" customHeight="1" x14ac:dyDescent="0.25">
      <c r="A68" s="10" t="s">
        <v>222</v>
      </c>
      <c r="B68" s="10" t="s">
        <v>221</v>
      </c>
      <c r="C68" s="53">
        <v>5600</v>
      </c>
      <c r="D68" s="53">
        <v>1545.19</v>
      </c>
      <c r="E68" s="21"/>
      <c r="F68" s="61">
        <f t="shared" si="2"/>
        <v>0</v>
      </c>
      <c r="G68" s="21"/>
      <c r="H68" s="21"/>
    </row>
    <row r="69" spans="1:8" ht="84.75" customHeight="1" x14ac:dyDescent="0.25">
      <c r="A69" s="10" t="s">
        <v>223</v>
      </c>
      <c r="B69" s="10" t="s">
        <v>234</v>
      </c>
      <c r="C69" s="53">
        <v>5000</v>
      </c>
      <c r="D69" s="53">
        <v>1525</v>
      </c>
      <c r="E69" s="21"/>
      <c r="F69" s="61">
        <f t="shared" si="2"/>
        <v>0</v>
      </c>
      <c r="G69" s="21"/>
      <c r="H69" s="21"/>
    </row>
    <row r="70" spans="1:8" ht="84.75" customHeight="1" x14ac:dyDescent="0.25">
      <c r="A70" s="10" t="s">
        <v>224</v>
      </c>
      <c r="B70" s="10" t="s">
        <v>235</v>
      </c>
      <c r="C70" s="53">
        <v>600</v>
      </c>
      <c r="D70" s="53">
        <v>20.190000000000001</v>
      </c>
      <c r="E70" s="21"/>
      <c r="F70" s="61">
        <f t="shared" si="2"/>
        <v>0</v>
      </c>
      <c r="G70" s="21"/>
      <c r="H70" s="21"/>
    </row>
    <row r="71" spans="1:8" ht="84.75" customHeight="1" x14ac:dyDescent="0.25">
      <c r="A71" s="10" t="s">
        <v>247</v>
      </c>
      <c r="B71" s="10" t="s">
        <v>248</v>
      </c>
      <c r="C71" s="53"/>
      <c r="D71" s="53">
        <v>20000</v>
      </c>
      <c r="E71" s="21"/>
      <c r="F71" s="61">
        <f t="shared" si="2"/>
        <v>0</v>
      </c>
      <c r="G71" s="21"/>
      <c r="H71" s="21"/>
    </row>
    <row r="72" spans="1:8" ht="84.75" customHeight="1" x14ac:dyDescent="0.25">
      <c r="A72" s="10" t="s">
        <v>225</v>
      </c>
      <c r="B72" s="10" t="s">
        <v>236</v>
      </c>
      <c r="C72" s="53">
        <v>202500</v>
      </c>
      <c r="D72" s="53">
        <v>99500</v>
      </c>
      <c r="E72" s="21"/>
      <c r="F72" s="61">
        <f t="shared" si="2"/>
        <v>0</v>
      </c>
      <c r="G72" s="21"/>
      <c r="H72" s="21"/>
    </row>
    <row r="73" spans="1:8" ht="84.75" customHeight="1" x14ac:dyDescent="0.25">
      <c r="A73" s="10" t="s">
        <v>226</v>
      </c>
      <c r="B73" s="10" t="s">
        <v>237</v>
      </c>
      <c r="C73" s="53">
        <v>202500</v>
      </c>
      <c r="D73" s="53">
        <v>99500</v>
      </c>
      <c r="E73" s="21"/>
      <c r="F73" s="61">
        <f t="shared" si="2"/>
        <v>0</v>
      </c>
      <c r="G73" s="21"/>
      <c r="H73" s="21"/>
    </row>
    <row r="74" spans="1:8" ht="84.75" customHeight="1" x14ac:dyDescent="0.25">
      <c r="A74" s="10" t="s">
        <v>227</v>
      </c>
      <c r="B74" s="10" t="s">
        <v>238</v>
      </c>
      <c r="C74" s="53">
        <v>10060</v>
      </c>
      <c r="D74" s="53">
        <v>10000</v>
      </c>
      <c r="E74" s="21"/>
      <c r="F74" s="61">
        <f t="shared" si="2"/>
        <v>0</v>
      </c>
      <c r="G74" s="21"/>
      <c r="H74" s="21"/>
    </row>
    <row r="75" spans="1:8" ht="51" customHeight="1" x14ac:dyDescent="0.25">
      <c r="A75" s="10" t="s">
        <v>228</v>
      </c>
      <c r="B75" s="10" t="s">
        <v>242</v>
      </c>
      <c r="C75" s="53">
        <v>10060</v>
      </c>
      <c r="D75" s="53">
        <v>10000</v>
      </c>
      <c r="E75" s="21"/>
      <c r="F75" s="61">
        <f t="shared" si="2"/>
        <v>0</v>
      </c>
      <c r="G75" s="21"/>
      <c r="H75" s="21"/>
    </row>
    <row r="76" spans="1:8" ht="84.75" customHeight="1" x14ac:dyDescent="0.25">
      <c r="A76" s="10" t="s">
        <v>229</v>
      </c>
      <c r="B76" s="10" t="s">
        <v>239</v>
      </c>
      <c r="C76" s="53">
        <v>15100</v>
      </c>
      <c r="D76" s="53">
        <v>1000</v>
      </c>
      <c r="E76" s="21"/>
      <c r="F76" s="61">
        <f t="shared" si="2"/>
        <v>0</v>
      </c>
      <c r="G76" s="21"/>
      <c r="H76" s="21"/>
    </row>
    <row r="77" spans="1:8" ht="84.75" customHeight="1" x14ac:dyDescent="0.25">
      <c r="A77" s="10" t="s">
        <v>230</v>
      </c>
      <c r="B77" s="10" t="s">
        <v>243</v>
      </c>
      <c r="C77" s="53">
        <v>15000</v>
      </c>
      <c r="D77" s="53">
        <v>20000</v>
      </c>
      <c r="E77" s="21"/>
      <c r="F77" s="61">
        <f t="shared" si="2"/>
        <v>0</v>
      </c>
      <c r="G77" s="21"/>
      <c r="H77" s="21"/>
    </row>
    <row r="78" spans="1:8" ht="84.75" customHeight="1" x14ac:dyDescent="0.25">
      <c r="A78" s="10" t="s">
        <v>231</v>
      </c>
      <c r="B78" s="10" t="s">
        <v>244</v>
      </c>
      <c r="C78" s="53">
        <v>15000</v>
      </c>
      <c r="D78" s="53">
        <v>20000</v>
      </c>
      <c r="E78" s="21"/>
      <c r="F78" s="61">
        <f t="shared" si="2"/>
        <v>0</v>
      </c>
      <c r="G78" s="21"/>
      <c r="H78" s="21"/>
    </row>
    <row r="79" spans="1:8" ht="84.75" customHeight="1" x14ac:dyDescent="0.25">
      <c r="A79" s="10" t="s">
        <v>245</v>
      </c>
      <c r="B79" s="10" t="s">
        <v>246</v>
      </c>
      <c r="C79" s="53">
        <v>19300</v>
      </c>
      <c r="D79" s="53">
        <v>4020</v>
      </c>
      <c r="E79" s="21"/>
      <c r="F79" s="61">
        <f t="shared" ref="F79:F142" si="14">E79/D79</f>
        <v>0</v>
      </c>
      <c r="G79" s="21"/>
      <c r="H79" s="21"/>
    </row>
    <row r="80" spans="1:8" ht="54" customHeight="1" x14ac:dyDescent="0.25">
      <c r="A80" s="10" t="s">
        <v>232</v>
      </c>
      <c r="B80" s="10" t="s">
        <v>240</v>
      </c>
      <c r="C80" s="53">
        <v>149396.45000000001</v>
      </c>
      <c r="D80" s="53">
        <v>221934.81</v>
      </c>
      <c r="E80" s="21"/>
      <c r="F80" s="61">
        <f t="shared" si="14"/>
        <v>0</v>
      </c>
      <c r="G80" s="21"/>
      <c r="H80" s="21"/>
    </row>
    <row r="81" spans="1:8" ht="60" customHeight="1" x14ac:dyDescent="0.25">
      <c r="A81" s="10" t="s">
        <v>233</v>
      </c>
      <c r="B81" s="10" t="s">
        <v>241</v>
      </c>
      <c r="C81" s="53">
        <v>149396.45000000001</v>
      </c>
      <c r="D81" s="53">
        <v>221934.81</v>
      </c>
      <c r="E81" s="21"/>
      <c r="F81" s="61">
        <f t="shared" si="14"/>
        <v>0</v>
      </c>
      <c r="G81" s="21"/>
      <c r="H81" s="21"/>
    </row>
    <row r="82" spans="1:8" x14ac:dyDescent="0.25">
      <c r="A82" s="7" t="s">
        <v>65</v>
      </c>
      <c r="B82" s="23" t="s">
        <v>66</v>
      </c>
      <c r="C82" s="71">
        <v>113210198.75</v>
      </c>
      <c r="D82" s="71">
        <v>120866764.78</v>
      </c>
      <c r="E82" s="51">
        <f t="shared" ref="E82:G82" si="15">E83</f>
        <v>126294664.81</v>
      </c>
      <c r="F82" s="61">
        <f t="shared" si="14"/>
        <v>1.0449081270594096</v>
      </c>
      <c r="G82" s="51">
        <f t="shared" si="15"/>
        <v>107699815.14999999</v>
      </c>
      <c r="H82" s="51">
        <f>H83</f>
        <v>104475287.11</v>
      </c>
    </row>
    <row r="83" spans="1:8" ht="25.5" x14ac:dyDescent="0.25">
      <c r="A83" s="7" t="s">
        <v>67</v>
      </c>
      <c r="B83" s="23" t="s">
        <v>68</v>
      </c>
      <c r="C83" s="71">
        <v>113210198.75</v>
      </c>
      <c r="D83" s="71">
        <v>120866764.78</v>
      </c>
      <c r="E83" s="51">
        <f>E84+E91+E110+E137</f>
        <v>126294664.81</v>
      </c>
      <c r="F83" s="61">
        <f t="shared" si="14"/>
        <v>1.0449081270594096</v>
      </c>
      <c r="G83" s="51">
        <f>G84+G91+G110+G137</f>
        <v>107699815.14999999</v>
      </c>
      <c r="H83" s="51">
        <f>H84+H91+H110+H137</f>
        <v>104475287.11</v>
      </c>
    </row>
    <row r="84" spans="1:8" x14ac:dyDescent="0.25">
      <c r="A84" s="24" t="s">
        <v>120</v>
      </c>
      <c r="B84" s="23" t="s">
        <v>115</v>
      </c>
      <c r="C84" s="71">
        <v>38016953.5</v>
      </c>
      <c r="D84" s="71">
        <v>33136570</v>
      </c>
      <c r="E84" s="51">
        <f>E85+E87+E89</f>
        <v>29677000</v>
      </c>
      <c r="F84" s="61">
        <f t="shared" si="14"/>
        <v>0.8955966172720955</v>
      </c>
      <c r="G84" s="51">
        <f t="shared" ref="G84" si="16">G85+G87</f>
        <v>16459000</v>
      </c>
      <c r="H84" s="51">
        <f>H85+H87</f>
        <v>15122000</v>
      </c>
    </row>
    <row r="85" spans="1:8" x14ac:dyDescent="0.25">
      <c r="A85" s="10" t="s">
        <v>121</v>
      </c>
      <c r="B85" s="13" t="s">
        <v>69</v>
      </c>
      <c r="C85" s="69">
        <v>8417000</v>
      </c>
      <c r="D85" s="69">
        <v>20386000</v>
      </c>
      <c r="E85" s="22">
        <f t="shared" ref="E85:G85" si="17">E86</f>
        <v>16414000</v>
      </c>
      <c r="F85" s="61">
        <f t="shared" si="14"/>
        <v>0.80516040419896007</v>
      </c>
      <c r="G85" s="22">
        <f t="shared" si="17"/>
        <v>16459000</v>
      </c>
      <c r="H85" s="22">
        <f>H86</f>
        <v>15122000</v>
      </c>
    </row>
    <row r="86" spans="1:8" ht="25.5" x14ac:dyDescent="0.25">
      <c r="A86" s="17" t="s">
        <v>122</v>
      </c>
      <c r="B86" s="25" t="s">
        <v>70</v>
      </c>
      <c r="C86" s="53">
        <v>8417000</v>
      </c>
      <c r="D86" s="53">
        <v>20386000</v>
      </c>
      <c r="E86" s="21">
        <v>16414000</v>
      </c>
      <c r="F86" s="61">
        <f t="shared" si="14"/>
        <v>0.80516040419896007</v>
      </c>
      <c r="G86" s="21">
        <v>16459000</v>
      </c>
      <c r="H86" s="26">
        <v>15122000</v>
      </c>
    </row>
    <row r="87" spans="1:8" ht="25.5" x14ac:dyDescent="0.25">
      <c r="A87" s="10" t="s">
        <v>123</v>
      </c>
      <c r="B87" s="13" t="s">
        <v>71</v>
      </c>
      <c r="C87" s="69">
        <v>26639953.5</v>
      </c>
      <c r="D87" s="69">
        <v>12750570</v>
      </c>
      <c r="E87" s="22">
        <f t="shared" ref="E87:G87" si="18">E88</f>
        <v>13263000</v>
      </c>
      <c r="F87" s="61">
        <f t="shared" si="14"/>
        <v>1.0401887915599068</v>
      </c>
      <c r="G87" s="22">
        <f t="shared" si="18"/>
        <v>0</v>
      </c>
      <c r="H87" s="22">
        <f>H88</f>
        <v>0</v>
      </c>
    </row>
    <row r="88" spans="1:8" ht="25.5" x14ac:dyDescent="0.25">
      <c r="A88" s="10" t="s">
        <v>124</v>
      </c>
      <c r="B88" s="25" t="s">
        <v>72</v>
      </c>
      <c r="C88" s="53">
        <v>28639953.5</v>
      </c>
      <c r="D88" s="53">
        <v>12750570</v>
      </c>
      <c r="E88" s="21">
        <v>13263000</v>
      </c>
      <c r="F88" s="61">
        <f t="shared" si="14"/>
        <v>1.0401887915599068</v>
      </c>
      <c r="G88" s="21">
        <v>0</v>
      </c>
      <c r="H88" s="26">
        <v>0</v>
      </c>
    </row>
    <row r="89" spans="1:8" x14ac:dyDescent="0.25">
      <c r="A89" s="10" t="s">
        <v>125</v>
      </c>
      <c r="B89" s="13" t="s">
        <v>113</v>
      </c>
      <c r="C89" s="69">
        <v>960000</v>
      </c>
      <c r="D89" s="69"/>
      <c r="E89" s="22">
        <v>0</v>
      </c>
      <c r="F89" s="61" t="e">
        <f t="shared" si="14"/>
        <v>#DIV/0!</v>
      </c>
      <c r="G89" s="22">
        <f t="shared" ref="G89" si="19">G90</f>
        <v>0</v>
      </c>
      <c r="H89" s="22">
        <f>H90</f>
        <v>0</v>
      </c>
    </row>
    <row r="90" spans="1:8" x14ac:dyDescent="0.25">
      <c r="A90" s="10" t="s">
        <v>126</v>
      </c>
      <c r="B90" s="25" t="s">
        <v>114</v>
      </c>
      <c r="C90" s="53">
        <v>960000</v>
      </c>
      <c r="D90" s="53"/>
      <c r="E90" s="21">
        <v>0</v>
      </c>
      <c r="F90" s="61" t="e">
        <f t="shared" si="14"/>
        <v>#DIV/0!</v>
      </c>
      <c r="G90" s="21">
        <v>0</v>
      </c>
      <c r="H90" s="26">
        <v>0</v>
      </c>
    </row>
    <row r="91" spans="1:8" ht="25.5" x14ac:dyDescent="0.25">
      <c r="A91" s="36" t="s">
        <v>127</v>
      </c>
      <c r="B91" s="37" t="s">
        <v>88</v>
      </c>
      <c r="C91" s="72">
        <v>6314487.0800000001</v>
      </c>
      <c r="D91" s="72">
        <v>13330507.039999999</v>
      </c>
      <c r="E91" s="51">
        <f>E94+E96+E98+E100+E104</f>
        <v>18137316</v>
      </c>
      <c r="F91" s="61">
        <f t="shared" si="14"/>
        <v>1.3605871063701116</v>
      </c>
      <c r="G91" s="51">
        <f t="shared" ref="G91:H91" si="20">G94+G96+G98+G100+G104</f>
        <v>12525093</v>
      </c>
      <c r="H91" s="51">
        <f t="shared" si="20"/>
        <v>10396947</v>
      </c>
    </row>
    <row r="92" spans="1:8" ht="51" customHeight="1" x14ac:dyDescent="0.25">
      <c r="A92" s="38" t="s">
        <v>100</v>
      </c>
      <c r="B92" s="38" t="s">
        <v>96</v>
      </c>
      <c r="C92" s="73">
        <v>1753323.98</v>
      </c>
      <c r="D92" s="73"/>
      <c r="E92" s="26"/>
      <c r="F92" s="61" t="e">
        <f t="shared" si="14"/>
        <v>#DIV/0!</v>
      </c>
      <c r="G92" s="26"/>
      <c r="H92" s="51"/>
    </row>
    <row r="93" spans="1:8" ht="65.25" customHeight="1" x14ac:dyDescent="0.25">
      <c r="A93" s="38" t="s">
        <v>101</v>
      </c>
      <c r="B93" s="38" t="s">
        <v>97</v>
      </c>
      <c r="C93" s="73">
        <v>1753323.98</v>
      </c>
      <c r="D93" s="73"/>
      <c r="E93" s="26"/>
      <c r="F93" s="61" t="e">
        <f t="shared" si="14"/>
        <v>#DIV/0!</v>
      </c>
      <c r="G93" s="26"/>
      <c r="H93" s="51"/>
    </row>
    <row r="94" spans="1:8" ht="66" customHeight="1" x14ac:dyDescent="0.25">
      <c r="A94" s="10" t="s">
        <v>102</v>
      </c>
      <c r="B94" s="39" t="s">
        <v>98</v>
      </c>
      <c r="C94" s="53">
        <v>1754600</v>
      </c>
      <c r="D94" s="53">
        <v>4233909</v>
      </c>
      <c r="E94" s="46">
        <f>E95</f>
        <v>10676914</v>
      </c>
      <c r="F94" s="61">
        <f t="shared" si="14"/>
        <v>2.5217627492702372</v>
      </c>
      <c r="G94" s="46">
        <f t="shared" ref="G94:H94" si="21">G95</f>
        <v>7115819</v>
      </c>
      <c r="H94" s="46">
        <f t="shared" si="21"/>
        <v>8341596</v>
      </c>
    </row>
    <row r="95" spans="1:8" ht="72.75" customHeight="1" x14ac:dyDescent="0.25">
      <c r="A95" s="10" t="s">
        <v>103</v>
      </c>
      <c r="B95" s="39" t="s">
        <v>99</v>
      </c>
      <c r="C95" s="53">
        <v>1754600</v>
      </c>
      <c r="D95" s="53">
        <v>4233909</v>
      </c>
      <c r="E95" s="46">
        <v>10676914</v>
      </c>
      <c r="F95" s="61">
        <f t="shared" si="14"/>
        <v>2.5217627492702372</v>
      </c>
      <c r="G95" s="46">
        <v>7115819</v>
      </c>
      <c r="H95" s="46">
        <v>8341596</v>
      </c>
    </row>
    <row r="96" spans="1:8" ht="72.75" customHeight="1" x14ac:dyDescent="0.25">
      <c r="A96" s="10" t="s">
        <v>175</v>
      </c>
      <c r="B96" s="39" t="s">
        <v>176</v>
      </c>
      <c r="C96" s="53"/>
      <c r="D96" s="53"/>
      <c r="E96" s="46">
        <v>3010202</v>
      </c>
      <c r="F96" s="61" t="e">
        <f t="shared" si="14"/>
        <v>#DIV/0!</v>
      </c>
      <c r="G96" s="46">
        <v>0</v>
      </c>
      <c r="H96" s="46">
        <v>0</v>
      </c>
    </row>
    <row r="97" spans="1:8" ht="72.75" customHeight="1" x14ac:dyDescent="0.25">
      <c r="A97" s="10" t="s">
        <v>174</v>
      </c>
      <c r="B97" s="39" t="s">
        <v>192</v>
      </c>
      <c r="C97" s="53"/>
      <c r="D97" s="53"/>
      <c r="E97" s="46">
        <v>3010202</v>
      </c>
      <c r="F97" s="61" t="e">
        <f t="shared" si="14"/>
        <v>#DIV/0!</v>
      </c>
      <c r="G97" s="46">
        <v>0</v>
      </c>
      <c r="H97" s="46">
        <v>0</v>
      </c>
    </row>
    <row r="98" spans="1:8" ht="39" x14ac:dyDescent="0.25">
      <c r="A98" s="10" t="s">
        <v>128</v>
      </c>
      <c r="B98" s="39" t="s">
        <v>104</v>
      </c>
      <c r="C98" s="53">
        <v>1100000</v>
      </c>
      <c r="D98" s="53">
        <v>2000000</v>
      </c>
      <c r="E98" s="46">
        <v>400000</v>
      </c>
      <c r="F98" s="61">
        <f t="shared" si="14"/>
        <v>0.2</v>
      </c>
      <c r="G98" s="46">
        <v>1876074</v>
      </c>
      <c r="H98" s="46">
        <v>848151</v>
      </c>
    </row>
    <row r="99" spans="1:8" ht="51.75" x14ac:dyDescent="0.25">
      <c r="A99" s="10" t="s">
        <v>129</v>
      </c>
      <c r="B99" s="39" t="s">
        <v>105</v>
      </c>
      <c r="C99" s="53">
        <v>1100000</v>
      </c>
      <c r="D99" s="53">
        <v>2000000</v>
      </c>
      <c r="E99" s="46">
        <v>400000</v>
      </c>
      <c r="F99" s="61">
        <f t="shared" si="14"/>
        <v>0.2</v>
      </c>
      <c r="G99" s="46">
        <v>1876074</v>
      </c>
      <c r="H99" s="46">
        <v>848151</v>
      </c>
    </row>
    <row r="100" spans="1:8" ht="26.25" x14ac:dyDescent="0.25">
      <c r="A100" s="10" t="s">
        <v>130</v>
      </c>
      <c r="B100" s="39" t="s">
        <v>106</v>
      </c>
      <c r="C100" s="53">
        <v>990000</v>
      </c>
      <c r="D100" s="53">
        <v>900000</v>
      </c>
      <c r="E100" s="46">
        <v>420000</v>
      </c>
      <c r="F100" s="61">
        <f t="shared" si="14"/>
        <v>0.46666666666666667</v>
      </c>
      <c r="G100" s="46">
        <v>420000</v>
      </c>
      <c r="H100" s="46">
        <v>420000</v>
      </c>
    </row>
    <row r="101" spans="1:8" ht="26.25" x14ac:dyDescent="0.25">
      <c r="A101" s="10" t="s">
        <v>131</v>
      </c>
      <c r="B101" s="39" t="s">
        <v>107</v>
      </c>
      <c r="C101" s="53">
        <v>990000</v>
      </c>
      <c r="D101" s="53">
        <v>900000</v>
      </c>
      <c r="E101" s="46">
        <v>420000</v>
      </c>
      <c r="F101" s="61">
        <f t="shared" si="14"/>
        <v>0.46666666666666667</v>
      </c>
      <c r="G101" s="46">
        <v>420000</v>
      </c>
      <c r="H101" s="46">
        <v>420000</v>
      </c>
    </row>
    <row r="102" spans="1:8" ht="28.5" customHeight="1" x14ac:dyDescent="0.25">
      <c r="A102" s="10" t="s">
        <v>132</v>
      </c>
      <c r="B102" s="39" t="s">
        <v>108</v>
      </c>
      <c r="C102" s="53">
        <v>163044</v>
      </c>
      <c r="D102" s="53">
        <v>68277</v>
      </c>
      <c r="E102" s="46">
        <v>0</v>
      </c>
      <c r="F102" s="61">
        <f t="shared" si="14"/>
        <v>0</v>
      </c>
      <c r="G102" s="46">
        <v>0</v>
      </c>
      <c r="H102" s="46">
        <v>0</v>
      </c>
    </row>
    <row r="103" spans="1:8" ht="44.25" customHeight="1" x14ac:dyDescent="0.25">
      <c r="A103" s="10" t="s">
        <v>109</v>
      </c>
      <c r="B103" s="39" t="s">
        <v>110</v>
      </c>
      <c r="C103" s="53">
        <v>163044</v>
      </c>
      <c r="D103" s="53">
        <v>68277</v>
      </c>
      <c r="E103" s="46"/>
      <c r="F103" s="61">
        <f t="shared" si="14"/>
        <v>0</v>
      </c>
      <c r="G103" s="46"/>
      <c r="H103" s="46"/>
    </row>
    <row r="104" spans="1:8" x14ac:dyDescent="0.25">
      <c r="A104" s="10" t="s">
        <v>133</v>
      </c>
      <c r="B104" s="25" t="s">
        <v>89</v>
      </c>
      <c r="C104" s="53">
        <v>553519.1</v>
      </c>
      <c r="D104" s="53">
        <v>6128321.04</v>
      </c>
      <c r="E104" s="46">
        <f>E105</f>
        <v>3630200</v>
      </c>
      <c r="F104" s="61">
        <f t="shared" si="14"/>
        <v>0.59236452795234107</v>
      </c>
      <c r="G104" s="46">
        <f t="shared" ref="G104:H104" si="22">G105</f>
        <v>3113200</v>
      </c>
      <c r="H104" s="46">
        <f t="shared" si="22"/>
        <v>787200</v>
      </c>
    </row>
    <row r="105" spans="1:8" ht="13.5" customHeight="1" x14ac:dyDescent="0.25">
      <c r="A105" s="10" t="s">
        <v>134</v>
      </c>
      <c r="B105" s="25" t="s">
        <v>90</v>
      </c>
      <c r="C105" s="53">
        <v>553519.1</v>
      </c>
      <c r="D105" s="53">
        <v>6128321.04</v>
      </c>
      <c r="E105" s="46">
        <f>E107+E108+E109</f>
        <v>3630200</v>
      </c>
      <c r="F105" s="61">
        <f t="shared" si="14"/>
        <v>0.59236452795234107</v>
      </c>
      <c r="G105" s="46">
        <f t="shared" ref="G105:H105" si="23">G107+G108+G109</f>
        <v>3113200</v>
      </c>
      <c r="H105" s="46">
        <f t="shared" si="23"/>
        <v>787200</v>
      </c>
    </row>
    <row r="106" spans="1:8" ht="38.25" hidden="1" x14ac:dyDescent="0.25">
      <c r="A106" s="10"/>
      <c r="B106" s="25" t="s">
        <v>91</v>
      </c>
      <c r="C106" s="53"/>
      <c r="D106" s="53"/>
      <c r="E106" s="50"/>
      <c r="F106" s="61" t="e">
        <f t="shared" si="14"/>
        <v>#DIV/0!</v>
      </c>
      <c r="G106" s="50"/>
      <c r="H106" s="46"/>
    </row>
    <row r="107" spans="1:8" ht="38.25" x14ac:dyDescent="0.25">
      <c r="A107" s="10"/>
      <c r="B107" s="25" t="s">
        <v>177</v>
      </c>
      <c r="C107" s="53"/>
      <c r="D107" s="53"/>
      <c r="E107" s="50">
        <v>187200</v>
      </c>
      <c r="F107" s="61" t="e">
        <f t="shared" si="14"/>
        <v>#DIV/0!</v>
      </c>
      <c r="G107" s="50">
        <v>187200</v>
      </c>
      <c r="H107" s="46">
        <v>187200</v>
      </c>
    </row>
    <row r="108" spans="1:8" ht="51" x14ac:dyDescent="0.25">
      <c r="A108" s="10"/>
      <c r="B108" s="25" t="s">
        <v>179</v>
      </c>
      <c r="C108" s="53"/>
      <c r="D108" s="53"/>
      <c r="E108" s="50">
        <v>200000</v>
      </c>
      <c r="F108" s="61" t="e">
        <f t="shared" si="14"/>
        <v>#DIV/0!</v>
      </c>
      <c r="G108" s="50">
        <v>200000</v>
      </c>
      <c r="H108" s="46">
        <v>600000</v>
      </c>
    </row>
    <row r="109" spans="1:8" ht="51" x14ac:dyDescent="0.25">
      <c r="A109" s="10"/>
      <c r="B109" s="25" t="s">
        <v>178</v>
      </c>
      <c r="C109" s="53"/>
      <c r="D109" s="53"/>
      <c r="E109" s="50">
        <v>3243000</v>
      </c>
      <c r="F109" s="61" t="e">
        <f t="shared" si="14"/>
        <v>#DIV/0!</v>
      </c>
      <c r="G109" s="50">
        <v>2726000</v>
      </c>
      <c r="H109" s="46"/>
    </row>
    <row r="110" spans="1:8" ht="24.75" customHeight="1" x14ac:dyDescent="0.25">
      <c r="A110" s="40" t="s">
        <v>135</v>
      </c>
      <c r="B110" s="41" t="s">
        <v>116</v>
      </c>
      <c r="C110" s="74">
        <v>64834156.880000003</v>
      </c>
      <c r="D110" s="74">
        <v>71003224.739999995</v>
      </c>
      <c r="E110" s="57">
        <f>E117+E127+E129+E131+E133+E135</f>
        <v>75213580.810000002</v>
      </c>
      <c r="F110" s="61">
        <f t="shared" si="14"/>
        <v>1.0592980964655834</v>
      </c>
      <c r="G110" s="57">
        <f>G117+G127+G129+G131+G133+G135</f>
        <v>75433353.149999991</v>
      </c>
      <c r="H110" s="57">
        <f>H117+H127+H129+H131+H133+H135</f>
        <v>75648307.109999999</v>
      </c>
    </row>
    <row r="111" spans="1:8" hidden="1" x14ac:dyDescent="0.25">
      <c r="A111" s="42"/>
      <c r="B111" s="43"/>
      <c r="C111" s="75"/>
      <c r="D111" s="75"/>
      <c r="E111" s="58"/>
      <c r="F111" s="61" t="e">
        <f t="shared" si="14"/>
        <v>#DIV/0!</v>
      </c>
      <c r="G111" s="58"/>
      <c r="H111" s="58"/>
    </row>
    <row r="112" spans="1:8" hidden="1" x14ac:dyDescent="0.25">
      <c r="A112" s="42"/>
      <c r="B112" s="44"/>
      <c r="C112" s="76"/>
      <c r="D112" s="76"/>
      <c r="E112" s="49"/>
      <c r="F112" s="61" t="e">
        <f t="shared" si="14"/>
        <v>#DIV/0!</v>
      </c>
      <c r="G112" s="49"/>
      <c r="H112" s="46"/>
    </row>
    <row r="113" spans="1:8" hidden="1" x14ac:dyDescent="0.25">
      <c r="A113" s="42"/>
      <c r="B113" s="45"/>
      <c r="C113" s="77"/>
      <c r="D113" s="77"/>
      <c r="E113" s="49"/>
      <c r="F113" s="61" t="e">
        <f t="shared" si="14"/>
        <v>#DIV/0!</v>
      </c>
      <c r="G113" s="49"/>
      <c r="H113" s="46"/>
    </row>
    <row r="114" spans="1:8" hidden="1" x14ac:dyDescent="0.25">
      <c r="A114" s="42"/>
      <c r="B114" s="45"/>
      <c r="C114" s="77"/>
      <c r="D114" s="77"/>
      <c r="E114" s="49"/>
      <c r="F114" s="61" t="e">
        <f t="shared" si="14"/>
        <v>#DIV/0!</v>
      </c>
      <c r="G114" s="49"/>
      <c r="H114" s="46"/>
    </row>
    <row r="115" spans="1:8" hidden="1" x14ac:dyDescent="0.25">
      <c r="A115" s="47"/>
      <c r="B115" s="43"/>
      <c r="C115" s="75"/>
      <c r="D115" s="75"/>
      <c r="E115" s="49"/>
      <c r="F115" s="61" t="e">
        <f t="shared" si="14"/>
        <v>#DIV/0!</v>
      </c>
      <c r="G115" s="49"/>
      <c r="H115" s="46"/>
    </row>
    <row r="116" spans="1:8" hidden="1" x14ac:dyDescent="0.25">
      <c r="A116" s="48"/>
      <c r="B116" s="44"/>
      <c r="C116" s="76"/>
      <c r="D116" s="76"/>
      <c r="E116" s="49"/>
      <c r="F116" s="61" t="e">
        <f t="shared" si="14"/>
        <v>#DIV/0!</v>
      </c>
      <c r="G116" s="49"/>
      <c r="H116" s="46"/>
    </row>
    <row r="117" spans="1:8" ht="36.75" customHeight="1" x14ac:dyDescent="0.25">
      <c r="A117" s="42" t="s">
        <v>142</v>
      </c>
      <c r="B117" s="45" t="s">
        <v>75</v>
      </c>
      <c r="C117" s="77">
        <v>62453219.880000003</v>
      </c>
      <c r="D117" s="77">
        <v>66209988.549999997</v>
      </c>
      <c r="E117" s="58">
        <f>E118</f>
        <v>71390515.549999997</v>
      </c>
      <c r="F117" s="61">
        <f t="shared" si="14"/>
        <v>1.0782438890785762</v>
      </c>
      <c r="G117" s="58">
        <f>G118</f>
        <v>71605615.549999997</v>
      </c>
      <c r="H117" s="58">
        <f>H118</f>
        <v>71790515.549999997</v>
      </c>
    </row>
    <row r="118" spans="1:8" ht="36" customHeight="1" x14ac:dyDescent="0.25">
      <c r="A118" s="48" t="s">
        <v>143</v>
      </c>
      <c r="B118" s="45" t="s">
        <v>76</v>
      </c>
      <c r="C118" s="78">
        <v>62453219.880000003</v>
      </c>
      <c r="D118" s="78">
        <v>66209988.549999997</v>
      </c>
      <c r="E118" s="46">
        <f>E119+E120+E121+E122+E123+E124+E125+E126</f>
        <v>71390515.549999997</v>
      </c>
      <c r="F118" s="61">
        <f t="shared" si="14"/>
        <v>1.0782438890785762</v>
      </c>
      <c r="G118" s="46">
        <f t="shared" ref="G118:H118" si="24">G119+G120+G121+G122+G123+G124+G125+G126</f>
        <v>71605615.549999997</v>
      </c>
      <c r="H118" s="46">
        <f t="shared" si="24"/>
        <v>71790515.549999997</v>
      </c>
    </row>
    <row r="119" spans="1:8" ht="89.25" x14ac:dyDescent="0.25">
      <c r="A119" s="42"/>
      <c r="B119" s="45" t="s">
        <v>87</v>
      </c>
      <c r="C119" s="77"/>
      <c r="D119" s="77"/>
      <c r="E119" s="49">
        <v>867904</v>
      </c>
      <c r="F119" s="61"/>
      <c r="G119" s="49">
        <v>867904</v>
      </c>
      <c r="H119" s="58">
        <v>867904</v>
      </c>
    </row>
    <row r="120" spans="1:8" ht="63.75" x14ac:dyDescent="0.25">
      <c r="A120" s="42"/>
      <c r="B120" s="45" t="s">
        <v>182</v>
      </c>
      <c r="C120" s="77"/>
      <c r="D120" s="77"/>
      <c r="E120" s="49">
        <v>72000</v>
      </c>
      <c r="F120" s="61"/>
      <c r="G120" s="49">
        <v>72000</v>
      </c>
      <c r="H120" s="58">
        <v>72000</v>
      </c>
    </row>
    <row r="121" spans="1:8" ht="89.25" x14ac:dyDescent="0.25">
      <c r="A121" s="48"/>
      <c r="B121" s="45" t="s">
        <v>187</v>
      </c>
      <c r="C121" s="78"/>
      <c r="D121" s="78"/>
      <c r="E121" s="50">
        <v>5742900</v>
      </c>
      <c r="F121" s="61"/>
      <c r="G121" s="50">
        <v>5964000</v>
      </c>
      <c r="H121" s="46">
        <v>6148900</v>
      </c>
    </row>
    <row r="122" spans="1:8" ht="63.75" x14ac:dyDescent="0.25">
      <c r="A122" s="42"/>
      <c r="B122" s="45" t="s">
        <v>77</v>
      </c>
      <c r="C122" s="77"/>
      <c r="D122" s="77"/>
      <c r="E122" s="49">
        <v>290000</v>
      </c>
      <c r="F122" s="61"/>
      <c r="G122" s="49">
        <v>290000</v>
      </c>
      <c r="H122" s="58">
        <v>290000</v>
      </c>
    </row>
    <row r="123" spans="1:8" ht="53.25" customHeight="1" x14ac:dyDescent="0.25">
      <c r="A123" s="42"/>
      <c r="B123" s="45" t="s">
        <v>185</v>
      </c>
      <c r="C123" s="77"/>
      <c r="D123" s="77"/>
      <c r="E123" s="49">
        <v>216926</v>
      </c>
      <c r="F123" s="61"/>
      <c r="G123" s="49">
        <v>216926</v>
      </c>
      <c r="H123" s="58">
        <v>216926</v>
      </c>
    </row>
    <row r="124" spans="1:8" ht="43.5" customHeight="1" x14ac:dyDescent="0.25">
      <c r="A124" s="48"/>
      <c r="B124" s="45" t="s">
        <v>184</v>
      </c>
      <c r="C124" s="78"/>
      <c r="D124" s="78"/>
      <c r="E124" s="50">
        <v>39000</v>
      </c>
      <c r="F124" s="61"/>
      <c r="G124" s="50">
        <v>33000</v>
      </c>
      <c r="H124" s="46">
        <v>33000</v>
      </c>
    </row>
    <row r="125" spans="1:8" ht="25.5" x14ac:dyDescent="0.25">
      <c r="A125" s="42"/>
      <c r="B125" s="45" t="s">
        <v>183</v>
      </c>
      <c r="C125" s="78"/>
      <c r="D125" s="78"/>
      <c r="E125" s="50">
        <v>64148693</v>
      </c>
      <c r="F125" s="61"/>
      <c r="G125" s="50">
        <v>64148693</v>
      </c>
      <c r="H125" s="46">
        <v>64148693</v>
      </c>
    </row>
    <row r="126" spans="1:8" ht="114.75" x14ac:dyDescent="0.25">
      <c r="A126" s="48"/>
      <c r="B126" s="45" t="s">
        <v>186</v>
      </c>
      <c r="C126" s="78"/>
      <c r="D126" s="78"/>
      <c r="E126" s="50">
        <v>13092.55</v>
      </c>
      <c r="F126" s="61"/>
      <c r="G126" s="50">
        <v>13092.55</v>
      </c>
      <c r="H126" s="46">
        <v>13092.55</v>
      </c>
    </row>
    <row r="127" spans="1:8" ht="63.75" x14ac:dyDescent="0.25">
      <c r="A127" s="42" t="s">
        <v>144</v>
      </c>
      <c r="B127" s="45" t="s">
        <v>180</v>
      </c>
      <c r="C127" s="78">
        <v>176702</v>
      </c>
      <c r="D127" s="78">
        <v>364560</v>
      </c>
      <c r="E127" s="46">
        <v>406674</v>
      </c>
      <c r="F127" s="61">
        <f t="shared" si="14"/>
        <v>1.1155200789993416</v>
      </c>
      <c r="G127" s="46">
        <v>406674</v>
      </c>
      <c r="H127" s="46">
        <v>406674</v>
      </c>
    </row>
    <row r="128" spans="1:8" ht="63.75" x14ac:dyDescent="0.25">
      <c r="A128" s="42" t="s">
        <v>145</v>
      </c>
      <c r="B128" s="45" t="s">
        <v>181</v>
      </c>
      <c r="C128" s="78">
        <v>176702</v>
      </c>
      <c r="D128" s="78">
        <v>364560</v>
      </c>
      <c r="E128" s="50">
        <v>406674</v>
      </c>
      <c r="F128" s="61">
        <f t="shared" si="14"/>
        <v>1.1155200789993416</v>
      </c>
      <c r="G128" s="50">
        <v>406674</v>
      </c>
      <c r="H128" s="46">
        <v>406674</v>
      </c>
    </row>
    <row r="129" spans="1:8" ht="51" x14ac:dyDescent="0.25">
      <c r="A129" s="42" t="s">
        <v>146</v>
      </c>
      <c r="B129" s="45" t="s">
        <v>188</v>
      </c>
      <c r="C129" s="78">
        <v>1876803</v>
      </c>
      <c r="D129" s="78">
        <v>4014384</v>
      </c>
      <c r="E129" s="50">
        <v>3010788</v>
      </c>
      <c r="F129" s="61">
        <f t="shared" si="14"/>
        <v>0.75</v>
      </c>
      <c r="G129" s="50">
        <v>3010788</v>
      </c>
      <c r="H129" s="46">
        <v>3010788</v>
      </c>
    </row>
    <row r="130" spans="1:8" ht="51" x14ac:dyDescent="0.25">
      <c r="A130" s="42" t="s">
        <v>147</v>
      </c>
      <c r="B130" s="45" t="s">
        <v>189</v>
      </c>
      <c r="C130" s="78">
        <v>1876803</v>
      </c>
      <c r="D130" s="78">
        <v>4014384</v>
      </c>
      <c r="E130" s="50">
        <v>3010788</v>
      </c>
      <c r="F130" s="61">
        <f t="shared" si="14"/>
        <v>0.75</v>
      </c>
      <c r="G130" s="50">
        <v>3010788</v>
      </c>
      <c r="H130" s="46">
        <v>3010788</v>
      </c>
    </row>
    <row r="131" spans="1:8" ht="25.5" x14ac:dyDescent="0.25">
      <c r="A131" s="42" t="s">
        <v>136</v>
      </c>
      <c r="B131" s="45" t="s">
        <v>73</v>
      </c>
      <c r="C131" s="78">
        <v>327432</v>
      </c>
      <c r="D131" s="78">
        <v>356873</v>
      </c>
      <c r="E131" s="50">
        <v>363955</v>
      </c>
      <c r="F131" s="61">
        <f t="shared" si="14"/>
        <v>1.0198445945756613</v>
      </c>
      <c r="G131" s="50">
        <v>367187</v>
      </c>
      <c r="H131" s="46">
        <v>381375</v>
      </c>
    </row>
    <row r="132" spans="1:8" ht="51" x14ac:dyDescent="0.25">
      <c r="A132" s="42" t="s">
        <v>137</v>
      </c>
      <c r="B132" s="45" t="s">
        <v>173</v>
      </c>
      <c r="C132" s="78">
        <v>327432</v>
      </c>
      <c r="D132" s="78">
        <v>356873</v>
      </c>
      <c r="E132" s="50">
        <v>363955</v>
      </c>
      <c r="F132" s="61">
        <f t="shared" si="14"/>
        <v>1.0198445945756613</v>
      </c>
      <c r="G132" s="50">
        <v>367187</v>
      </c>
      <c r="H132" s="46">
        <v>381375</v>
      </c>
    </row>
    <row r="133" spans="1:8" ht="51" x14ac:dyDescent="0.25">
      <c r="A133" s="42" t="s">
        <v>138</v>
      </c>
      <c r="B133" s="45" t="s">
        <v>95</v>
      </c>
      <c r="C133" s="78"/>
      <c r="D133" s="78">
        <v>4980</v>
      </c>
      <c r="E133" s="50">
        <v>5640</v>
      </c>
      <c r="F133" s="61">
        <f t="shared" si="14"/>
        <v>1.1325301204819278</v>
      </c>
      <c r="G133" s="50">
        <v>5640</v>
      </c>
      <c r="H133" s="46">
        <v>20008</v>
      </c>
    </row>
    <row r="134" spans="1:8" ht="51" x14ac:dyDescent="0.25">
      <c r="A134" s="42" t="s">
        <v>139</v>
      </c>
      <c r="B134" s="45" t="s">
        <v>191</v>
      </c>
      <c r="C134" s="78"/>
      <c r="D134" s="78">
        <v>4980</v>
      </c>
      <c r="E134" s="50">
        <v>5640</v>
      </c>
      <c r="F134" s="61">
        <f t="shared" si="14"/>
        <v>1.1325301204819278</v>
      </c>
      <c r="G134" s="50">
        <v>5640</v>
      </c>
      <c r="H134" s="46">
        <v>20008</v>
      </c>
    </row>
    <row r="135" spans="1:8" ht="38.25" x14ac:dyDescent="0.25">
      <c r="A135" s="42" t="s">
        <v>140</v>
      </c>
      <c r="B135" s="45" t="s">
        <v>74</v>
      </c>
      <c r="C135" s="78"/>
      <c r="D135" s="78">
        <v>52439.19</v>
      </c>
      <c r="E135" s="50">
        <f>E136</f>
        <v>36008.26</v>
      </c>
      <c r="F135" s="61">
        <f t="shared" si="14"/>
        <v>0.6866669755959236</v>
      </c>
      <c r="G135" s="50">
        <f>G136</f>
        <v>37448.6</v>
      </c>
      <c r="H135" s="46">
        <f>H136</f>
        <v>38946.559999999998</v>
      </c>
    </row>
    <row r="136" spans="1:8" ht="38.25" x14ac:dyDescent="0.25">
      <c r="A136" s="42" t="s">
        <v>141</v>
      </c>
      <c r="B136" s="45" t="s">
        <v>190</v>
      </c>
      <c r="C136" s="78"/>
      <c r="D136" s="78">
        <v>52439.19</v>
      </c>
      <c r="E136" s="50">
        <v>36008.26</v>
      </c>
      <c r="F136" s="61">
        <f t="shared" si="14"/>
        <v>0.6866669755959236</v>
      </c>
      <c r="G136" s="50">
        <v>37448.6</v>
      </c>
      <c r="H136" s="46">
        <v>38946.559999999998</v>
      </c>
    </row>
    <row r="137" spans="1:8" x14ac:dyDescent="0.25">
      <c r="A137" s="7" t="s">
        <v>148</v>
      </c>
      <c r="B137" s="23" t="s">
        <v>80</v>
      </c>
      <c r="C137" s="59">
        <v>4044601.29</v>
      </c>
      <c r="D137" s="59">
        <v>3396463</v>
      </c>
      <c r="E137" s="33">
        <f>E138+E142</f>
        <v>3266768</v>
      </c>
      <c r="F137" s="61">
        <f t="shared" si="14"/>
        <v>0.9618146878090531</v>
      </c>
      <c r="G137" s="33">
        <f t="shared" ref="G137:H137" si="25">G138+G142</f>
        <v>3282369</v>
      </c>
      <c r="H137" s="33">
        <f t="shared" si="25"/>
        <v>3308033</v>
      </c>
    </row>
    <row r="138" spans="1:8" ht="51" x14ac:dyDescent="0.25">
      <c r="A138" s="10" t="s">
        <v>149</v>
      </c>
      <c r="B138" s="25" t="s">
        <v>84</v>
      </c>
      <c r="C138" s="63">
        <v>3567390.29</v>
      </c>
      <c r="D138" s="63">
        <v>3144200</v>
      </c>
      <c r="E138" s="22">
        <f>E139+E141</f>
        <v>3064571</v>
      </c>
      <c r="F138" s="61">
        <f t="shared" si="14"/>
        <v>0.97467432097194839</v>
      </c>
      <c r="G138" s="22">
        <f t="shared" ref="G138:H138" si="26">G139+G141</f>
        <v>3078376</v>
      </c>
      <c r="H138" s="22">
        <f t="shared" si="26"/>
        <v>3096158</v>
      </c>
    </row>
    <row r="139" spans="1:8" ht="51" x14ac:dyDescent="0.25">
      <c r="A139" s="10" t="s">
        <v>150</v>
      </c>
      <c r="B139" s="25" t="s">
        <v>85</v>
      </c>
      <c r="C139" s="63">
        <v>3567390.29</v>
      </c>
      <c r="D139" s="63">
        <v>3144200</v>
      </c>
      <c r="E139" s="22">
        <v>3063371</v>
      </c>
      <c r="F139" s="61">
        <f t="shared" si="14"/>
        <v>0.97429266586095031</v>
      </c>
      <c r="G139" s="22">
        <v>3077176</v>
      </c>
      <c r="H139" s="22">
        <v>3096158</v>
      </c>
    </row>
    <row r="140" spans="1:8" ht="45" customHeight="1" x14ac:dyDescent="0.25">
      <c r="A140" s="10"/>
      <c r="B140" s="12" t="s">
        <v>119</v>
      </c>
      <c r="C140" s="70"/>
      <c r="D140" s="70"/>
      <c r="E140" s="20">
        <v>3063371</v>
      </c>
      <c r="F140" s="61"/>
      <c r="G140" s="20">
        <v>3077176</v>
      </c>
      <c r="H140" s="55">
        <v>3096158</v>
      </c>
    </row>
    <row r="141" spans="1:8" ht="45" customHeight="1" x14ac:dyDescent="0.25">
      <c r="A141" s="10"/>
      <c r="B141" s="12" t="s">
        <v>118</v>
      </c>
      <c r="C141" s="70"/>
      <c r="D141" s="70"/>
      <c r="E141" s="20">
        <v>1200</v>
      </c>
      <c r="F141" s="61"/>
      <c r="G141" s="20">
        <v>1200</v>
      </c>
      <c r="H141" s="55"/>
    </row>
    <row r="142" spans="1:8" x14ac:dyDescent="0.25">
      <c r="A142" s="10" t="s">
        <v>151</v>
      </c>
      <c r="B142" s="25" t="s">
        <v>81</v>
      </c>
      <c r="C142" s="63">
        <v>477211</v>
      </c>
      <c r="D142" s="63">
        <v>252263</v>
      </c>
      <c r="E142" s="22">
        <f t="shared" ref="E142:H143" si="27">E143</f>
        <v>202197</v>
      </c>
      <c r="F142" s="61">
        <f t="shared" si="14"/>
        <v>0.80153252756052218</v>
      </c>
      <c r="G142" s="22">
        <f t="shared" si="27"/>
        <v>203993</v>
      </c>
      <c r="H142" s="22">
        <f t="shared" si="27"/>
        <v>211875</v>
      </c>
    </row>
    <row r="143" spans="1:8" ht="25.5" x14ac:dyDescent="0.25">
      <c r="A143" s="34" t="s">
        <v>152</v>
      </c>
      <c r="B143" s="35" t="s">
        <v>82</v>
      </c>
      <c r="C143" s="79">
        <v>477906</v>
      </c>
      <c r="D143" s="79">
        <v>252263</v>
      </c>
      <c r="E143" s="22">
        <f t="shared" si="27"/>
        <v>202197</v>
      </c>
      <c r="F143" s="61">
        <f t="shared" ref="F143:F146" si="28">E143/D143</f>
        <v>0.80153252756052218</v>
      </c>
      <c r="G143" s="22">
        <f t="shared" si="27"/>
        <v>203993</v>
      </c>
      <c r="H143" s="22">
        <f t="shared" si="27"/>
        <v>211875</v>
      </c>
    </row>
    <row r="144" spans="1:8" ht="25.5" x14ac:dyDescent="0.25">
      <c r="A144" s="34"/>
      <c r="B144" s="25" t="s">
        <v>86</v>
      </c>
      <c r="C144" s="53"/>
      <c r="D144" s="53"/>
      <c r="E144" s="21">
        <v>202197</v>
      </c>
      <c r="F144" s="61"/>
      <c r="G144" s="21">
        <v>203993</v>
      </c>
      <c r="H144" s="26">
        <v>211875</v>
      </c>
    </row>
    <row r="145" spans="1:8" ht="1.5" hidden="1" customHeight="1" x14ac:dyDescent="0.25">
      <c r="A145" s="34"/>
      <c r="B145" s="25" t="s">
        <v>111</v>
      </c>
      <c r="C145" s="53"/>
      <c r="D145" s="53"/>
      <c r="E145" s="21"/>
      <c r="F145" s="61" t="e">
        <f t="shared" si="28"/>
        <v>#DIV/0!</v>
      </c>
      <c r="G145" s="21"/>
      <c r="H145" s="26"/>
    </row>
    <row r="146" spans="1:8" ht="24" customHeight="1" x14ac:dyDescent="0.25">
      <c r="A146" s="7"/>
      <c r="B146" s="7" t="s">
        <v>83</v>
      </c>
      <c r="C146" s="59">
        <v>151550938.13999999</v>
      </c>
      <c r="D146" s="59">
        <v>163749159.78</v>
      </c>
      <c r="E146" s="33">
        <f>E82+E14</f>
        <v>167859408.81</v>
      </c>
      <c r="F146" s="80">
        <f t="shared" si="28"/>
        <v>1.0251008862306359</v>
      </c>
      <c r="G146" s="33">
        <f>G82+G14</f>
        <v>152109939.14999998</v>
      </c>
      <c r="H146" s="33">
        <f>H82+H14</f>
        <v>151752831.11000001</v>
      </c>
    </row>
    <row r="147" spans="1:8" ht="55.5" customHeight="1" x14ac:dyDescent="0.25">
      <c r="H147" s="3"/>
    </row>
    <row r="148" spans="1:8" ht="64.5" customHeight="1" x14ac:dyDescent="0.25">
      <c r="H148" s="3"/>
    </row>
  </sheetData>
  <mergeCells count="10">
    <mergeCell ref="A9:H9"/>
    <mergeCell ref="A11:A13"/>
    <mergeCell ref="B11:B13"/>
    <mergeCell ref="H11:H13"/>
    <mergeCell ref="B6:H6"/>
    <mergeCell ref="E11:E13"/>
    <mergeCell ref="G11:G13"/>
    <mergeCell ref="F11:F13"/>
    <mergeCell ref="D11:D13"/>
    <mergeCell ref="C11:C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2019-11-07T09:04:53Z</cp:lastPrinted>
  <dcterms:created xsi:type="dcterms:W3CDTF">2014-11-05T13:31:02Z</dcterms:created>
  <dcterms:modified xsi:type="dcterms:W3CDTF">2019-12-17T14:51:31Z</dcterms:modified>
</cp:coreProperties>
</file>