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55" windowWidth="13395" windowHeight="68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C68" i="1" l="1"/>
  <c r="C66" i="1" l="1"/>
  <c r="C65" i="1" s="1"/>
  <c r="C16" i="1"/>
  <c r="C157" i="1" l="1"/>
  <c r="C130" i="1"/>
  <c r="C181" i="1" l="1"/>
  <c r="C174" i="1"/>
  <c r="C111" i="1" l="1"/>
  <c r="C104" i="1"/>
  <c r="C83" i="1"/>
  <c r="C63" i="1"/>
  <c r="C62" i="1" s="1"/>
  <c r="C61" i="1" s="1"/>
  <c r="C159" i="1" l="1"/>
  <c r="C127" i="1"/>
  <c r="D147" i="1" l="1"/>
  <c r="E147" i="1"/>
  <c r="C147" i="1"/>
  <c r="D130" i="1"/>
  <c r="E130" i="1"/>
  <c r="D61" i="1" l="1"/>
  <c r="E61" i="1"/>
  <c r="D181" i="1" l="1"/>
  <c r="D180" i="1" s="1"/>
  <c r="E181" i="1"/>
  <c r="E180" i="1" s="1"/>
  <c r="C180" i="1"/>
  <c r="D129" i="1" l="1"/>
  <c r="D108" i="1" s="1"/>
  <c r="E129" i="1"/>
  <c r="E108" i="1" s="1"/>
  <c r="C129" i="1"/>
  <c r="C108" i="1" s="1"/>
  <c r="D53" i="1" l="1"/>
  <c r="E53" i="1"/>
  <c r="C53" i="1"/>
  <c r="D38" i="1"/>
  <c r="E38" i="1"/>
  <c r="C38" i="1"/>
  <c r="E170" i="1" l="1"/>
  <c r="E169" i="1" s="1"/>
  <c r="E168" i="1" s="1"/>
  <c r="D170" i="1"/>
  <c r="D169" i="1" s="1"/>
  <c r="D168" i="1" s="1"/>
  <c r="C170" i="1"/>
  <c r="C169" i="1" s="1"/>
  <c r="C168" i="1" s="1"/>
  <c r="D146" i="1" l="1"/>
  <c r="D139" i="1" s="1"/>
  <c r="E146" i="1"/>
  <c r="E139" i="1" s="1"/>
  <c r="C146" i="1"/>
  <c r="C139" i="1" s="1"/>
  <c r="D102" i="1"/>
  <c r="E102" i="1"/>
  <c r="C102" i="1"/>
  <c r="D57" i="1" l="1"/>
  <c r="E57" i="1"/>
  <c r="C57" i="1"/>
  <c r="C32" i="1" l="1"/>
  <c r="D32" i="1"/>
  <c r="E32" i="1"/>
  <c r="E68" i="1" l="1"/>
  <c r="D68" i="1"/>
  <c r="D50" i="1" l="1"/>
  <c r="E50" i="1"/>
  <c r="C50" i="1" l="1"/>
  <c r="C41" i="1"/>
  <c r="C40" i="1" s="1"/>
  <c r="E106" i="1" l="1"/>
  <c r="D106" i="1"/>
  <c r="C101" i="1" l="1"/>
  <c r="D56" i="1"/>
  <c r="C56" i="1"/>
  <c r="D49" i="1"/>
  <c r="C49" i="1"/>
  <c r="D37" i="1"/>
  <c r="C37" i="1"/>
  <c r="D23" i="1"/>
  <c r="D22" i="1" s="1"/>
  <c r="C23" i="1"/>
  <c r="C22" i="1" s="1"/>
  <c r="D16" i="1"/>
  <c r="D15" i="1" s="1"/>
  <c r="C15" i="1"/>
  <c r="E16" i="1"/>
  <c r="D41" i="1" l="1"/>
  <c r="D101" i="1"/>
  <c r="C14" i="1"/>
  <c r="D40" i="1" l="1"/>
  <c r="D14" i="1" s="1"/>
  <c r="D100" i="1"/>
  <c r="D99" i="1" s="1"/>
  <c r="C100" i="1"/>
  <c r="C99" i="1" s="1"/>
  <c r="C185" i="1" s="1"/>
  <c r="D185" i="1" l="1"/>
  <c r="E101" i="1"/>
  <c r="E41" i="1"/>
  <c r="E40" i="1" s="1"/>
  <c r="E49" i="1"/>
  <c r="E56" i="1"/>
  <c r="E37" i="1"/>
  <c r="E23" i="1"/>
  <c r="E22" i="1" s="1"/>
  <c r="E15" i="1"/>
  <c r="E14" i="1" l="1"/>
  <c r="E100" i="1" l="1"/>
  <c r="E99" i="1" s="1"/>
  <c r="E185" i="1" l="1"/>
</calcChain>
</file>

<file path=xl/sharedStrings.xml><?xml version="1.0" encoding="utf-8"?>
<sst xmlns="http://schemas.openxmlformats.org/spreadsheetml/2006/main" count="313" uniqueCount="308">
  <si>
    <t xml:space="preserve">                                                                                                                        к решению Жирятинского </t>
  </si>
  <si>
    <t xml:space="preserve">                                                                                                             районного Совета народных депутатов</t>
  </si>
  <si>
    <t>рублей</t>
  </si>
  <si>
    <t>Наименование доходов</t>
  </si>
  <si>
    <t>000 1 00 00000 00 0000 000</t>
  </si>
  <si>
    <t>НАЛОГОВЫЕ  И  НЕНАЛОГОВЫЕ ДОХОДЫ</t>
  </si>
  <si>
    <t>000 1 01 00000 00 0000 000</t>
  </si>
  <si>
    <t>НАЛОГИ НА ПРИБЫЛЬ, ДОХОДЫ</t>
  </si>
  <si>
    <t>000 1 01 02000 01 0000 110</t>
  </si>
  <si>
    <t>Налог на доходы физических лиц</t>
  </si>
  <si>
    <t>000 1 01 02010 01 0000 110</t>
  </si>
  <si>
    <t>000 1 01 02020 01 0000 110</t>
  </si>
  <si>
    <t>Налог на доходы физических лиц,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</si>
  <si>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</si>
  <si>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</si>
  <si>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</si>
  <si>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</si>
  <si>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</si>
  <si>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000 1 03 02000 01 0000 110</t>
  </si>
  <si>
    <t>000 1 05 00000 00 0000 000</t>
  </si>
  <si>
    <t>НАЛОГИ НА СОВОКУПНЫЙ ДОХОД</t>
  </si>
  <si>
    <t>000 1 05 03000 01 0000 110</t>
  </si>
  <si>
    <t>Единый сельскохозяйственный налог</t>
  </si>
  <si>
    <t>000 1 05 03010 01 0000 110</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</si>
  <si>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</si>
  <si>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</si>
  <si>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</si>
  <si>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</si>
  <si>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</si>
  <si>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</si>
  <si>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</si>
  <si>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</si>
  <si>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</si>
  <si>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</si>
  <si>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</si>
  <si>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</si>
  <si>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000 1 11 05030 00 0000 120 </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</si>
  <si>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</si>
  <si>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000 1 11 05035 05 0000 120 </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</si>
  <si>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</si>
  <si>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000 1 11 07000 00 0000 120</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</si>
  <si>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</si>
  <si>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</si>
  <si>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</si>
  <si>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000 1 11 07015 05 0000 120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</si>
  <si>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t>
  </si>
  <si>
    <t>ПЛАТЕЖИ ПРИ ПОЛЬЗОВАНИИ ПРИРОДНЫМИ РЕСУРСАМИ</t>
  </si>
  <si>
    <t>000 1 12 01000 01 0000 120</t>
  </si>
  <si>
    <t>Плата за негативное воздействие на окружающую среду</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</si>
  <si>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</si>
  <si>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</si>
  <si>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</si>
  <si>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</si>
  <si>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Плата за размещение отходов  производства и потребления</t>
  </si>
  <si>
    <t>000 1 13 00000 00 0000 000</t>
  </si>
  <si>
    <t>ДОХОДЫ ОТ ОКАЗАНИЯ ПЛАТНЫХ УСЛУГ (РАБОТ) И КОМПЕНСАЦИИ ЗАТРАТ ГОСУДАРСТВА</t>
  </si>
  <si>
    <t>000 1 13 02000 00 0000 130</t>
  </si>
  <si>
    <t>Доходы от компенсации затрат государства</t>
  </si>
  <si>
    <t>000 1 16 00000 00 0000 140</t>
  </si>
  <si>
    <t>ШТРАФЫ, САНКЦИИ, ВОЗМЕЩЕНИЕ УЩЕРБА</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</si>
  <si>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</si>
  <si>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</si>
  <si>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</si>
  <si>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</si>
  <si>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на выравнивание  бюджетной обеспеченности</t>
  </si>
  <si>
    <t xml:space="preserve">Дотации бюджетам   на поддержку мер по обеспечению   сбалансированности бюджетов </t>
  </si>
  <si>
    <t xml:space="preserve">Дотации бюджетам муниципальных районов  на поддержку мер по обеспечению   сбалансированности бюджетов </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</si>
  <si>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</si>
  <si>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</si>
  <si>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Код бюджетной классификации Российской Федерации</t>
  </si>
  <si>
    <t>Акцизы по подакцизным товарам (продукции), производимым на территории Российской Федерации</t>
  </si>
  <si>
    <t>Иные межбюджетные трансферты</t>
  </si>
  <si>
    <t xml:space="preserve">Прочие межбюджетные трансферты, передаваемые бюджетам </t>
  </si>
  <si>
    <t>Прочие межбюджетные трансферты, передаваемые бюджетам муниципальных районов</t>
  </si>
  <si>
    <t>ВСЕГО:</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</si>
  <si>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</si>
  <si>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</si>
  <si>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субвенции бюджетам муниципальных образований   на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t>
  </si>
  <si>
    <t>Субсидии бюджетам бюджетной системы Российской Федерации (межбюджетные субсидии)</t>
  </si>
  <si>
    <t>Прочие субсидии</t>
  </si>
  <si>
    <t>Прочие субсидии бюджетам муниципальных районов</t>
  </si>
  <si>
    <t>ПРИЛОЖЕНИЕ 1</t>
  </si>
  <si>
    <t>000 1 11 05013 05 0000 120</t>
  </si>
  <si>
    <t>Субвенции бюджетам на осуществление  полномочий по составлению  ( изменению) списков кандидатов в присяжные заседатели федеральных судов общей юрисдикции в Российской Федерации</t>
  </si>
  <si>
    <t>Субсидии бюджетам на софинансирование капитальных вложений в объекты государственной (муниципальной) собственности</t>
  </si>
  <si>
    <t>Субсидии бюджетам муниципальных районовна софинансирование капитальных вложений в объекты государственной (муниципальной) собственности</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</si>
  <si>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</si>
  <si>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000 2 02 02077 00 0000 151</t>
  </si>
  <si>
    <t>000 2 02 02077 05 0000 151</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</si>
  <si>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</si>
  <si>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</si>
  <si>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на реализацию мероприятий по обеспечению жильем молодых семей</t>
  </si>
  <si>
    <t xml:space="preserve"> Субсидии бюджетам муниципальных районов на реализацию мероприятий по обеспечению жильем молодых семей</t>
  </si>
  <si>
    <t xml:space="preserve"> Субсидии бюджетам на поддержку отрасли культуры</t>
  </si>
  <si>
    <t>000 2 02 25519 05 0000 151</t>
  </si>
  <si>
    <t xml:space="preserve"> Субсидии бюджетам муниципальных районов на поддержку отрасли культуры</t>
  </si>
  <si>
    <t>000 1 12 01041 01 0000 120</t>
  </si>
  <si>
    <t xml:space="preserve">Прочие дотации </t>
  </si>
  <si>
    <t>Прочие дотации бюджетам муниципальных районов</t>
  </si>
  <si>
    <t xml:space="preserve">Дотации  бюджетам бюджетной системы Российской Федерации </t>
  </si>
  <si>
    <t xml:space="preserve">Субвенции бюджетам бюджетной системы Российской Федерации </t>
  </si>
  <si>
    <t>на передаваемые полномочия по осуществлению внутреннего финансового контроля</t>
  </si>
  <si>
    <t>на передаваемые полномочия по решению вопросов местного значения сельских поселений по созданию условий для организации досуга и обеспечения жителей услугами организаций культуры</t>
  </si>
  <si>
    <t>000 2 02 10000 00 0000 150</t>
  </si>
  <si>
    <t>000 2 02 15001 00 0000 150</t>
  </si>
  <si>
    <t>000 2 02 15001 05 0000 150</t>
  </si>
  <si>
    <t>000 2 02 15002 00 0000 150</t>
  </si>
  <si>
    <t>000 2 02 15002 05 0000 150</t>
  </si>
  <si>
    <t>000 2 02 19999 00 0000 150</t>
  </si>
  <si>
    <t>000 2 02 19999 05 0000 150</t>
  </si>
  <si>
    <t>000 2 02 20000 00 0000 150</t>
  </si>
  <si>
    <t>000 2 02 25467 00 0000 150</t>
  </si>
  <si>
    <t>000 2 02 25467 05 0000 150</t>
  </si>
  <si>
    <t>000 2 02 25497 00 0000 150</t>
  </si>
  <si>
    <t>000 2 02 25497 05 0000 150</t>
  </si>
  <si>
    <t>000 2 02 25519 00 0000 150</t>
  </si>
  <si>
    <t>000 2 02 29999 00 0000 150</t>
  </si>
  <si>
    <t>000 2 02 29999 05 0000 150</t>
  </si>
  <si>
    <t>000 2 02 30000 00 0000 150</t>
  </si>
  <si>
    <t>000 2 02 35120 00 0000 150</t>
  </si>
  <si>
    <t>000 2 02 35120 05 0000 150</t>
  </si>
  <si>
    <t>000 2 02 30024 00 0000 150</t>
  </si>
  <si>
    <t>000 2 02 30024 05 0000 150</t>
  </si>
  <si>
    <t>000 2 02 30029 00 0000 150</t>
  </si>
  <si>
    <t>000 2 02 30029 05 0000 150</t>
  </si>
  <si>
    <t>000 2 02 35082 00 0000 150</t>
  </si>
  <si>
    <t>000 2 02 35082 05 0000 150</t>
  </si>
  <si>
    <t>000 2 02 40000 00 0000 150</t>
  </si>
  <si>
    <t>000 2 02 40014 00 0000 150</t>
  </si>
  <si>
    <t>000 2 02 40014 05 0000 150</t>
  </si>
  <si>
    <t>000 2 02 49999 00 0000 150</t>
  </si>
  <si>
    <t>000 2 02 49999 05 0000 150</t>
  </si>
  <si>
    <t>000 1 12 01042 01 0000 120</t>
  </si>
  <si>
    <t>Плата за размещение твердых коммунальных отходов</t>
  </si>
  <si>
    <t>000 1 03 02231 01 0000 110</t>
  </si>
  <si>
    <t>000 1 03 02241 01 0000 110</t>
  </si>
  <si>
    <t>000 1 03 02251 01 0000 110</t>
  </si>
  <si>
    <t>000 1 03 02261 01 0000 110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</si>
  <si>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</si>
  <si>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</si>
  <si>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</si>
  <si>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бюджеты(по нормативам, установленным Федеральным законом о федеральном бюджете в целях формирования дорожных фондов субъектов Российской Федерации)</t>
  </si>
  <si>
    <t>000 1 13 02060 00 0000 130</t>
  </si>
  <si>
    <t>000 1 12 01040 01 0000 120</t>
  </si>
  <si>
    <t xml:space="preserve">Плата за размещение отходов  производства </t>
  </si>
  <si>
    <t>000 1 05 04020 02 0000 110</t>
  </si>
  <si>
    <t>Налог, взимаемый в связи с применением патентной системы налогооблажения</t>
  </si>
  <si>
    <t>000 1 05 04000 02 0000 110</t>
  </si>
  <si>
    <t>Налог, взимаемый в связи с применением патентной системы налогооблажения, зачисляемый в бюджеты муниципальных районов</t>
  </si>
  <si>
    <t>000 2 02 25228 05 0000 150</t>
  </si>
  <si>
    <t>000 2 02 25228 00 0000 150</t>
  </si>
  <si>
    <t xml:space="preserve"> Субсидии бюджетам  на оснащение объектов спортивной инфраструктуры спортивно-технологическим оборудованием</t>
  </si>
  <si>
    <t xml:space="preserve">субвенции бюджетам муниципальных районов   на 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сельской местности или поселках городского типа </t>
  </si>
  <si>
    <t>субвенции бюджетам муниципальных районов  на осуществление отдельных полномочий в сфере образования</t>
  </si>
  <si>
    <t>субвенции бюджетам муниципальных районов   на 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t>
  </si>
  <si>
    <t xml:space="preserve"> Субсидии бюджетам муниципальных районов на оснащение объектов спортивной инфраструктуры спортивно-технологическим оборудованием</t>
  </si>
  <si>
    <t>Доходы, поступающие в порядке возмещения расходов, понесенных в связи с эксплуатацией имущества муниципальных районов</t>
  </si>
  <si>
    <t>Доходы, поступающие в порядке возмещения расходов, понесенных в связи с эксплуатацией имущества</t>
  </si>
  <si>
    <t>000 1 13 02065 05 0000 130</t>
  </si>
  <si>
    <t>000 1 13 02995 05 0000 130</t>
  </si>
  <si>
    <t>Прочие доходы от компенсации затрат бюджетов муниципальных районов</t>
  </si>
  <si>
    <t>«О бюджете Жирятинского муниципального  района Брянской области</t>
  </si>
  <si>
    <t>000 1 16 01053 01 0000 140</t>
  </si>
  <si>
    <t>000 1 16 01063 01 0000 140</t>
  </si>
  <si>
    <t>000 1 16 01203 01 0000 140</t>
  </si>
  <si>
    <t>000 1 16 01073 01 0000 140</t>
  </si>
  <si>
    <t>000 1 16 01050 01 0000 140</t>
  </si>
  <si>
    <t>000 1 16 01060 01 0000 140</t>
  </si>
  <si>
    <t>000 1 16 01070 01 0000 140</t>
  </si>
  <si>
    <t>000 1 16 01200 01 0000 140</t>
  </si>
  <si>
    <t>000 1 16 01143 01 0000 140</t>
  </si>
  <si>
    <t>000 1 16 01190 01 0000 140</t>
  </si>
  <si>
    <t>000 1 16 01193 01 0000 140</t>
  </si>
  <si>
    <t>000 1 1601330 00 0000 140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</si>
  <si>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этилогового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</si>
  <si>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этилогового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</si>
  <si>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000 1 16 02010 02 0000 140</t>
  </si>
  <si>
    <t>000 1 16 02000 02 0000 140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</si>
  <si>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</si>
  <si>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</si>
  <si>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 xml:space="preserve"> субвенции бюджетам муниципальных районов  на осуществление отдельных государственных полномочий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</si>
  <si>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 xml:space="preserve"> субвенции бюджетам муниципальных районов  на организацию и  осуществление деятельности по опеке и попечительству</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</si>
  <si>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</si>
  <si>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000 1 1601333 01 0000 140</t>
  </si>
  <si>
    <t>000 1 03 00000 00 0000 000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</si>
  <si>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 а также средства от продажи права на заключение договоров аренды  указанных земельных участков</t>
  </si>
  <si>
    <t>000 1 12 00000 00 0000 000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</si>
  <si>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</si>
  <si>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</si>
  <si>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</si>
  <si>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</si>
  <si>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</si>
  <si>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</si>
  <si>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</si>
  <si>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</si>
  <si>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</si>
  <si>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</si>
  <si>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</si>
  <si>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Дотации  бюджетам муниципальных районов на выравнивание  бюджетной обеспеченности из бюджета субъекта Российской Федерации</t>
  </si>
  <si>
    <t>000 2 02 20216 00 0000 150</t>
  </si>
  <si>
    <t>000 2 02 20216 05 0000 150</t>
  </si>
  <si>
    <t>субсидии на приведение в соответствие с брендбуком "Точка роста" помещений муниципальныхо бщеобразовательных организаций в рамках государственной программы "Развитие образования и науки Брянской области"</t>
  </si>
  <si>
    <t>000 2 02 45303 00 0000 150</t>
  </si>
  <si>
    <t>000 2 02 45303 05 0000 150</t>
  </si>
  <si>
    <t>полномочия по осуществлению муниципального контроля в сфере благоустройства</t>
  </si>
  <si>
    <t xml:space="preserve">  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</si>
  <si>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t>
  </si>
  <si>
    <t xml:space="preserve">  Доходы от продажи земельных участков, государственная собственность на которые не разграничена</t>
  </si>
  <si>
    <t>Субсидии бюджетам муниципальных районов на поддержку отрасли культуры</t>
  </si>
  <si>
    <t>Субсидии бюджетам  на поддержку отрасли культуры</t>
  </si>
  <si>
    <t>000 2 02 25304 05 0000 150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</si>
  <si>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</si>
  <si>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</si>
  <si>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</si>
  <si>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000 20 2 25519 05 0000 150</t>
  </si>
  <si>
    <t>000 2 02 25753 00 0000 150</t>
  </si>
  <si>
    <t>000 2 02 25753 05 0000 150</t>
  </si>
  <si>
    <t>субвенции бюджетам муниципальных районов  на осуществление отдельных полномочий Брянской области по установлению регулируемых тарифов на регулярные перевозки пассажиров и багажа автомобильным траспортом и городским наземным электрическим траспортом по муниципальным маршрутам решулярных перевозок</t>
  </si>
  <si>
    <t>Субсидии бюджетам на софинансирование закупки оборудования для создания "умных" спортивных площадок</t>
  </si>
  <si>
    <t>Субсидии бюджетам  муниципальных районов на софинансирование закупки оборудования для создания "умных" спортивных площадок</t>
  </si>
  <si>
    <t>2024 год</t>
  </si>
  <si>
    <t>2025 год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</si>
  <si>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</si>
  <si>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 2024 год и на плановый период 2025 и 2026 годов"</t>
  </si>
  <si>
    <t xml:space="preserve">Прогнозируемые доходы  бюджета Жирятинского муниципального  района Брянской области  на 2024 год и на плановый период 2025 и 2026 годов  </t>
  </si>
  <si>
    <t>2026 год</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</si>
  <si>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</si>
  <si>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</si>
  <si>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субсидии на организацию мероприятий по проведению оздоровительной кампании детей в рамках комплекса мероприятий "Проведение оздоровительной кампании детей" государтвенной программы "Развитие образования и науки Брянской области"</t>
  </si>
  <si>
    <t xml:space="preserve">  </t>
  </si>
  <si>
    <t>субсидии на установление и описание местоположения границ территориальных зон в рамках комплекса процессных мероприятий " Реализация мероприятий в сфере местного самоуправления" государственной программы "Региональная политика Брянской области"</t>
  </si>
  <si>
    <t>субвенции бюджетам муниципальных районов  на  выравнивание  бюджетной обеспеченности поселений</t>
  </si>
  <si>
    <t>субвенции бюджетам муниципальных районов  на обеспечение сохранности жилых помещений, закрепленных за детьми-сиротами и детьми, оставщихся без попечения родителей</t>
  </si>
  <si>
    <t>000 20245179 00 0000 150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</si>
  <si>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</si>
  <si>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</si>
  <si>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</si>
  <si>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</si>
  <si>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000 1 14 06013 05 0000 430</t>
  </si>
  <si>
    <t xml:space="preserve"> 000 1 14 06010 00 0000 430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</si>
  <si>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</si>
  <si>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</si>
  <si>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</si>
  <si>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</si>
  <si>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</si>
  <si>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</si>
  <si>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на подготовку объектов жилищно-коммунального хозяйства к зиме в комплекса процессных мероприятий "Поддержание технического состояния коммунальной инфраструктуры " государственной программы"Развитие топливно-энергетического комплекса и жилищно-коммунального хозяйства Брянской области"</t>
  </si>
  <si>
    <t>на осуществление первичного воинского учета, где отсутствуют военные комиссариаты</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</si>
  <si>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</si>
  <si>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000 1 14 060000  00 0000 430</t>
  </si>
  <si>
    <t>000 1 14 02053 05 0000 410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</si>
  <si>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</si>
  <si>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</si>
  <si>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000 1 14 02000 00 0000 000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</si>
  <si>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</si>
  <si>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000 1 14 00000 00 0000 000</t>
  </si>
  <si>
    <t xml:space="preserve">                                                                                                             от 15.12.2023 г.  №6-330</t>
  </si>
  <si>
    <t>субсидии бюджетам муниципальных районов на проведение комплексных кадастровых работ</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</si>
  <si>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</si>
  <si>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</si>
  <si>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</si>
  <si>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</si>
  <si>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</si>
  <si>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</si>
  <si>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</si>
  <si>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</si>
  <si>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</si>
  <si>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</si>
  <si>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софинансирование закупки и монтажа оборудования для создания "умных" спортивных площадок</t>
  </si>
  <si>
    <t>Субсидии бюджетам муниципальных районов на софинансирование закупки и монтажа оборудования для создания "умных" спортивных площадок</t>
  </si>
  <si>
    <t>субсидии на приобретение специализированной техники для предприятий жилищно-коммунального комплекса</t>
  </si>
  <si>
    <t>на подготовку основания для размещения спортивных плоскостных сооружений с учетом монтажа оборудования</t>
  </si>
  <si>
    <t>000 2 02 45050 00 0000 150</t>
  </si>
  <si>
    <t xml:space="preserve">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 </t>
  </si>
  <si>
    <t>000 2 02 45050 05 0000 150</t>
  </si>
  <si>
    <t xml:space="preserve">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 </t>
  </si>
  <si>
    <t>достижение показателей деятельности органов исполнительной власти субъектов Российской Федерации</t>
  </si>
  <si>
    <t>субсидии бюджетам муниципальных районов  на предоставление бесплатного питания обучающимся в муниципальных общеобразвательных организациях из многодетных семей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</si>
  <si>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</si>
  <si>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лицом-налоговым резидентом Российской Федерации в виде дивидентов (в части суммы налога не превышающей 650 000 рублей)</t>
  </si>
  <si>
    <t>000 1160701005 0000 140</t>
  </si>
  <si>
    <t>Штрафы, неустойки, пени, уплаченные в случае просрочки исполнения поставщиком (подрядчиком,исполнителем) обязательств,предусмотренных муниципальным контрактом, заключенным муниципальным органом, казенным учреждением муниципального района</t>
  </si>
  <si>
    <t>000 1160109301 0000 140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</si>
  <si>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</si>
  <si>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</si>
  <si>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судьями,комиссиями по делам несовшеннолетних и защите их прав</t>
  </si>
  <si>
    <t>000 116117301 0000 140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</si>
  <si>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власти,налагаемые мировыми судьями,комиссиями по делам несовшеннолетних и защите их прав</t>
  </si>
  <si>
    <t>000 11611050 01 0000 140</t>
  </si>
  <si>
    <t>000 11611000 01 0000 140</t>
  </si>
  <si>
    <t>Платежи ,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</si>
  <si>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</si>
  <si>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000 1 16 01133 01 0000 140</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</si>
  <si>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</si>
  <si>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</si>
  <si>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</si>
  <si>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000 1 16 01153 01 0000 140</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</si>
  <si>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</si>
  <si>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</si>
  <si>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</si>
  <si>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000 1160700000 0000 140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</si>
  <si>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</si>
  <si>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</si>
  <si>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</si>
  <si>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000 1160109001 0000 140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</si>
  <si>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</si>
  <si>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000 116117001 0000 140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</si>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</sst>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1"/>
      <color indexed="8"/>
      <name val="Calibri"/>
      <family val="2"/>
      <charset val="204"/>
    </font>
    <font>
      <sz val="10"/>
      <color indexed="8"/>
      <name val="Times New Roman"/>
      <family val="1"/>
      <charset val="204"/>
    </font>
    <font>
      <sz val="11"/>
      <color indexed="8"/>
      <name val="Times New Roman"/>
      <family val="1"/>
      <charset val="204"/>
    </font>
    <font>
      <b/>
      <sz val="11"/>
      <color indexed="8"/>
      <name val="Times New Roman"/>
      <family val="1"/>
      <charset val="204"/>
    </font>
    <font>
      <b/>
      <sz val="11"/>
      <color indexed="8"/>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8"/>
      <color rgb="FF000000"/>
      <name val="Arial"/>
      <family val="2"/>
      <charset val="204"/>
    </font>
    <font>
      <sz val="10"/>
      <color theme="1"/>
      <name val="Times New Roman"/>
      <family val="1"/>
      <charset val="204"/>
    </font>
    <font>
      <b/>
      <sz val="10"/>
      <name val="Times New Roman"/>
      <family val="1"/>
      <charset val="204"/>
    </font>
    <font>
      <b/>
      <sz val="11"/>
      <name val="Times New Roman"/>
      <family val="1"/>
      <charset val="204"/>
    </font>
    <font>
      <sz val="10"/>
      <name val="Times New Roman"/>
      <family val="1"/>
      <charset val="204"/>
    </font>
    <font>
      <sz val="11"/>
      <name val="Times New Roman"/>
      <family val="1"/>
      <charset val="204"/>
    </font>
    <font>
      <sz val="11"/>
      <name val="Calibri"/>
      <family val="2"/>
      <charset val="204"/>
      <scheme val="minor"/>
    </font>
    <font>
      <sz val="11"/>
      <color rgb="FFFF0000"/>
      <name val="Times New Roman"/>
      <family val="1"/>
      <charset val="204"/>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top/>
      <bottom style="thin">
        <color indexed="64"/>
      </bottom>
      <diagonal/>
    </border>
  </borders>
  <cellStyleXfs count="45">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27" borderId="12" applyNumberFormat="0" applyAlignment="0" applyProtection="0"/>
    <xf numFmtId="0" fontId="10" fillId="28" borderId="13" applyNumberFormat="0" applyAlignment="0" applyProtection="0"/>
    <xf numFmtId="0" fontId="11" fillId="28" borderId="12" applyNumberFormat="0" applyAlignment="0" applyProtection="0"/>
    <xf numFmtId="0" fontId="12" fillId="0" borderId="14" applyNumberFormat="0" applyFill="0" applyAlignment="0" applyProtection="0"/>
    <xf numFmtId="0" fontId="13" fillId="0" borderId="15" applyNumberFormat="0" applyFill="0" applyAlignment="0" applyProtection="0"/>
    <xf numFmtId="0" fontId="14" fillId="0" borderId="16" applyNumberFormat="0" applyFill="0" applyAlignment="0" applyProtection="0"/>
    <xf numFmtId="0" fontId="14" fillId="0" borderId="0" applyNumberFormat="0" applyFill="0" applyBorder="0" applyAlignment="0" applyProtection="0"/>
    <xf numFmtId="0" fontId="15" fillId="0" borderId="17" applyNumberFormat="0" applyFill="0" applyAlignment="0" applyProtection="0"/>
    <xf numFmtId="0" fontId="16" fillId="29" borderId="18" applyNumberFormat="0" applyAlignment="0" applyProtection="0"/>
    <xf numFmtId="0" fontId="17" fillId="0" borderId="0" applyNumberFormat="0" applyFill="0" applyBorder="0" applyAlignment="0" applyProtection="0"/>
    <xf numFmtId="0" fontId="18" fillId="30" borderId="0" applyNumberFormat="0" applyBorder="0" applyAlignment="0" applyProtection="0"/>
    <xf numFmtId="0" fontId="7" fillId="0" borderId="0"/>
    <xf numFmtId="0" fontId="19" fillId="31" borderId="0" applyNumberFormat="0" applyBorder="0" applyAlignment="0" applyProtection="0"/>
    <xf numFmtId="0" fontId="20" fillId="0" borderId="0" applyNumberFormat="0" applyFill="0" applyBorder="0" applyAlignment="0" applyProtection="0"/>
    <xf numFmtId="0" fontId="1" fillId="32" borderId="19" applyNumberFormat="0" applyFont="0" applyAlignment="0" applyProtection="0"/>
    <xf numFmtId="0" fontId="21" fillId="0" borderId="20" applyNumberFormat="0" applyFill="0" applyAlignment="0" applyProtection="0"/>
    <xf numFmtId="0" fontId="22" fillId="0" borderId="0" applyNumberFormat="0" applyFill="0" applyBorder="0" applyAlignment="0" applyProtection="0"/>
    <xf numFmtId="0" fontId="23" fillId="33" borderId="0" applyNumberFormat="0" applyBorder="0" applyAlignment="0" applyProtection="0"/>
    <xf numFmtId="49" fontId="24" fillId="0" borderId="21">
      <alignment horizontal="center"/>
    </xf>
    <xf numFmtId="0" fontId="24" fillId="0" borderId="22">
      <alignment horizontal="left" wrapText="1" indent="2"/>
    </xf>
  </cellStyleXfs>
  <cellXfs count="97">
    <xf numFmtId="0" fontId="0" fillId="0" borderId="0" xfId="0"/>
    <xf numFmtId="0" fontId="2" fillId="0" borderId="0" xfId="0" applyFont="1" applyAlignment="1">
      <alignment horizontal="right" vertical="center"/>
    </xf>
    <xf numFmtId="0" fontId="3" fillId="0" borderId="0" xfId="0" applyFont="1"/>
    <xf numFmtId="0" fontId="25" fillId="0" borderId="0" xfId="0" applyFont="1" applyAlignment="1">
      <alignment horizontal="right"/>
    </xf>
    <xf numFmtId="0" fontId="25" fillId="0" borderId="0" xfId="0" applyFont="1" applyAlignment="1">
      <alignment horizontal="right"/>
    </xf>
    <xf numFmtId="0" fontId="25" fillId="0" borderId="0" xfId="0" applyFont="1" applyAlignment="1">
      <alignment horizontal="right"/>
    </xf>
    <xf numFmtId="0" fontId="26" fillId="0" borderId="1" xfId="0" applyFont="1" applyBorder="1" applyAlignment="1">
      <alignment vertical="center" wrapText="1"/>
    </xf>
    <xf numFmtId="0" fontId="26" fillId="0" borderId="2" xfId="0" applyFont="1" applyBorder="1" applyAlignment="1">
      <alignment horizontal="justify" vertical="center" wrapText="1"/>
    </xf>
    <xf numFmtId="4" fontId="27" fillId="0" borderId="4" xfId="0" applyNumberFormat="1" applyFont="1" applyBorder="1" applyAlignment="1">
      <alignment horizontal="right" vertical="center" wrapText="1"/>
    </xf>
    <xf numFmtId="0" fontId="26" fillId="0" borderId="0" xfId="0" applyFont="1" applyBorder="1" applyAlignment="1">
      <alignment horizontal="justify" vertical="center" wrapText="1"/>
    </xf>
    <xf numFmtId="4" fontId="27" fillId="0" borderId="1" xfId="0" applyNumberFormat="1" applyFont="1" applyBorder="1" applyAlignment="1">
      <alignment horizontal="right" vertical="center" wrapText="1"/>
    </xf>
    <xf numFmtId="0" fontId="28" fillId="0" borderId="1" xfId="0" applyFont="1" applyBorder="1" applyAlignment="1">
      <alignment vertical="center" wrapText="1"/>
    </xf>
    <xf numFmtId="0" fontId="28" fillId="0" borderId="3" xfId="0" applyFont="1" applyBorder="1" applyAlignment="1">
      <alignment horizontal="justify" vertical="center" wrapText="1"/>
    </xf>
    <xf numFmtId="4" fontId="29" fillId="0" borderId="5" xfId="0" applyNumberFormat="1" applyFont="1" applyBorder="1" applyAlignment="1">
      <alignment horizontal="right" vertical="center" wrapText="1"/>
    </xf>
    <xf numFmtId="0" fontId="28" fillId="0" borderId="2" xfId="0" applyFont="1" applyBorder="1" applyAlignment="1">
      <alignment horizontal="justify" vertical="center" wrapText="1"/>
    </xf>
    <xf numFmtId="4" fontId="29" fillId="0" borderId="1" xfId="0" applyNumberFormat="1" applyFont="1" applyBorder="1" applyAlignment="1">
      <alignment horizontal="right" vertical="center" wrapText="1"/>
    </xf>
    <xf numFmtId="0" fontId="28" fillId="0" borderId="0" xfId="0" applyFont="1" applyBorder="1" applyAlignment="1">
      <alignment horizontal="justify" vertical="center" wrapText="1"/>
    </xf>
    <xf numFmtId="0" fontId="28" fillId="0" borderId="23" xfId="0" applyFont="1" applyBorder="1" applyAlignment="1">
      <alignment horizontal="justify" vertical="center" wrapText="1"/>
    </xf>
    <xf numFmtId="4" fontId="29" fillId="0" borderId="1" xfId="0" applyNumberFormat="1" applyFont="1" applyBorder="1"/>
    <xf numFmtId="4" fontId="27" fillId="0" borderId="1" xfId="0" applyNumberFormat="1" applyFont="1" applyBorder="1"/>
    <xf numFmtId="4" fontId="27" fillId="0" borderId="7" xfId="0" applyNumberFormat="1" applyFont="1" applyBorder="1"/>
    <xf numFmtId="4" fontId="29" fillId="0" borderId="1" xfId="0" applyNumberFormat="1" applyFont="1" applyBorder="1" applyAlignment="1">
      <alignment horizontal="right"/>
    </xf>
    <xf numFmtId="4" fontId="29" fillId="0" borderId="7" xfId="0" applyNumberFormat="1" applyFont="1" applyBorder="1"/>
    <xf numFmtId="4" fontId="29" fillId="0" borderId="1" xfId="0" applyNumberFormat="1" applyFont="1" applyBorder="1" applyAlignment="1">
      <alignment horizontal="right" wrapText="1"/>
    </xf>
    <xf numFmtId="0" fontId="26" fillId="0" borderId="2" xfId="0" applyFont="1" applyBorder="1" applyAlignment="1">
      <alignment vertical="center" wrapText="1"/>
    </xf>
    <xf numFmtId="0" fontId="28" fillId="0" borderId="2" xfId="0" applyFont="1" applyBorder="1" applyAlignment="1">
      <alignment vertical="center" wrapText="1"/>
    </xf>
    <xf numFmtId="0" fontId="28" fillId="0" borderId="6" xfId="0" applyFont="1" applyBorder="1" applyAlignment="1">
      <alignment vertical="center" wrapText="1"/>
    </xf>
    <xf numFmtId="0" fontId="28" fillId="0" borderId="0" xfId="0" applyFont="1" applyBorder="1" applyAlignment="1">
      <alignment vertical="center" wrapText="1"/>
    </xf>
    <xf numFmtId="4" fontId="29" fillId="0" borderId="1" xfId="0" applyNumberFormat="1" applyFont="1" applyBorder="1" applyAlignment="1">
      <alignment vertical="center" wrapText="1"/>
    </xf>
    <xf numFmtId="0" fontId="30" fillId="0" borderId="0" xfId="0" applyFont="1"/>
    <xf numFmtId="4" fontId="29" fillId="0" borderId="7" xfId="0" applyNumberFormat="1" applyFont="1" applyBorder="1" applyAlignment="1">
      <alignment horizontal="right" wrapText="1"/>
    </xf>
    <xf numFmtId="0" fontId="26" fillId="0" borderId="1" xfId="0" applyFont="1" applyBorder="1" applyAlignment="1">
      <alignment horizontal="justify" vertical="center" wrapText="1"/>
    </xf>
    <xf numFmtId="0" fontId="26" fillId="0" borderId="6" xfId="0" applyFont="1" applyBorder="1" applyAlignment="1">
      <alignment vertical="center" wrapText="1"/>
    </xf>
    <xf numFmtId="0" fontId="28" fillId="0" borderId="1" xfId="0" applyFont="1" applyBorder="1" applyAlignment="1">
      <alignment horizontal="justify" vertical="center" wrapText="1"/>
    </xf>
    <xf numFmtId="4" fontId="29" fillId="0" borderId="7" xfId="0" applyNumberFormat="1" applyFont="1" applyBorder="1" applyAlignment="1"/>
    <xf numFmtId="0" fontId="28" fillId="2" borderId="1" xfId="0" quotePrefix="1" applyNumberFormat="1" applyFont="1" applyFill="1" applyBorder="1" applyAlignment="1">
      <alignment horizontal="left" vertical="center" shrinkToFit="1"/>
    </xf>
    <xf numFmtId="0" fontId="28" fillId="2" borderId="2" xfId="0" applyNumberFormat="1" applyFont="1" applyFill="1" applyBorder="1" applyAlignment="1">
      <alignment horizontal="left" vertical="center" wrapText="1"/>
    </xf>
    <xf numFmtId="4" fontId="29" fillId="2" borderId="1" xfId="0" applyNumberFormat="1" applyFont="1" applyFill="1" applyBorder="1" applyAlignment="1">
      <alignment horizontal="right" vertical="center" shrinkToFit="1"/>
    </xf>
    <xf numFmtId="4" fontId="29" fillId="2" borderId="1" xfId="0" applyNumberFormat="1" applyFont="1" applyFill="1" applyBorder="1" applyAlignment="1">
      <alignment horizontal="right" wrapText="1"/>
    </xf>
    <xf numFmtId="0" fontId="28" fillId="2" borderId="4" xfId="0" quotePrefix="1" applyNumberFormat="1" applyFont="1" applyFill="1" applyBorder="1" applyAlignment="1">
      <alignment horizontal="left" vertical="center" shrinkToFit="1"/>
    </xf>
    <xf numFmtId="0" fontId="28" fillId="2" borderId="8" xfId="0" applyNumberFormat="1" applyFont="1" applyFill="1" applyBorder="1" applyAlignment="1">
      <alignment horizontal="left" vertical="center" wrapText="1"/>
    </xf>
    <xf numFmtId="0" fontId="28" fillId="0" borderId="4" xfId="0" applyFont="1" applyBorder="1" applyAlignment="1">
      <alignment vertical="center" wrapText="1"/>
    </xf>
    <xf numFmtId="0" fontId="28" fillId="0" borderId="4" xfId="0" applyFont="1" applyBorder="1" applyAlignment="1">
      <alignment horizontal="justify" vertical="center" wrapText="1"/>
    </xf>
    <xf numFmtId="0" fontId="26" fillId="0" borderId="4" xfId="0" applyFont="1" applyBorder="1" applyAlignment="1">
      <alignment vertical="center" wrapText="1"/>
    </xf>
    <xf numFmtId="0" fontId="26" fillId="0" borderId="4" xfId="0" applyFont="1" applyBorder="1" applyAlignment="1">
      <alignment horizontal="justify" vertical="center" wrapText="1"/>
    </xf>
    <xf numFmtId="0" fontId="28" fillId="34" borderId="1" xfId="0" applyFont="1" applyFill="1" applyBorder="1" applyAlignment="1" applyProtection="1">
      <alignment horizontal="left" vertical="center" wrapText="1"/>
      <protection locked="0"/>
    </xf>
    <xf numFmtId="0" fontId="28" fillId="0" borderId="1" xfId="0" applyFont="1" applyBorder="1" applyAlignment="1">
      <alignment wrapText="1"/>
    </xf>
    <xf numFmtId="0" fontId="26" fillId="34" borderId="1" xfId="0" applyFont="1" applyFill="1" applyBorder="1" applyAlignment="1">
      <alignment vertical="center" wrapText="1"/>
    </xf>
    <xf numFmtId="0" fontId="26" fillId="34" borderId="1" xfId="0" applyFont="1" applyFill="1" applyBorder="1" applyAlignment="1">
      <alignment horizontal="justify" vertical="center" wrapText="1"/>
    </xf>
    <xf numFmtId="0" fontId="28" fillId="34" borderId="1" xfId="0" applyFont="1" applyFill="1" applyBorder="1" applyAlignment="1">
      <alignment vertical="center" wrapText="1"/>
    </xf>
    <xf numFmtId="0" fontId="28" fillId="34" borderId="0" xfId="0" applyFont="1" applyFill="1" applyBorder="1" applyAlignment="1">
      <alignment horizontal="justify" vertical="center" wrapText="1"/>
    </xf>
    <xf numFmtId="0" fontId="28" fillId="34" borderId="2" xfId="0" applyFont="1" applyFill="1" applyBorder="1" applyAlignment="1">
      <alignment horizontal="justify" vertical="center" wrapText="1"/>
    </xf>
    <xf numFmtId="0" fontId="28" fillId="34" borderId="1" xfId="0" applyFont="1" applyFill="1" applyBorder="1" applyAlignment="1">
      <alignment horizontal="justify" vertical="center" wrapText="1"/>
    </xf>
    <xf numFmtId="0" fontId="28" fillId="34" borderId="5" xfId="0" applyFont="1" applyFill="1" applyBorder="1" applyAlignment="1">
      <alignment vertical="center" wrapText="1"/>
    </xf>
    <xf numFmtId="0" fontId="28" fillId="34" borderId="6" xfId="0" applyFont="1" applyFill="1" applyBorder="1" applyAlignment="1">
      <alignment vertical="center" wrapText="1"/>
    </xf>
    <xf numFmtId="4" fontId="29" fillId="0" borderId="4" xfId="0" applyNumberFormat="1" applyFont="1" applyBorder="1"/>
    <xf numFmtId="4" fontId="31" fillId="0" borderId="7" xfId="0" applyNumberFormat="1" applyFont="1" applyBorder="1"/>
    <xf numFmtId="4" fontId="29" fillId="34" borderId="7" xfId="0" applyNumberFormat="1" applyFont="1" applyFill="1" applyBorder="1"/>
    <xf numFmtId="4" fontId="29" fillId="34" borderId="7" xfId="0" applyNumberFormat="1" applyFont="1" applyFill="1" applyBorder="1" applyAlignment="1">
      <alignment wrapText="1"/>
    </xf>
    <xf numFmtId="4" fontId="29" fillId="0" borderId="7" xfId="0" applyNumberFormat="1" applyFont="1" applyBorder="1" applyAlignment="1">
      <alignment wrapText="1"/>
    </xf>
    <xf numFmtId="0" fontId="26" fillId="2" borderId="5" xfId="0" quotePrefix="1" applyNumberFormat="1" applyFont="1" applyFill="1" applyBorder="1" applyAlignment="1">
      <alignment horizontal="left" vertical="center" shrinkToFit="1"/>
    </xf>
    <xf numFmtId="0" fontId="26" fillId="2" borderId="23" xfId="0" applyNumberFormat="1" applyFont="1" applyFill="1" applyBorder="1" applyAlignment="1">
      <alignment horizontal="left" vertical="center" wrapText="1"/>
    </xf>
    <xf numFmtId="4" fontId="27" fillId="2" borderId="5" xfId="0" applyNumberFormat="1" applyFont="1" applyFill="1" applyBorder="1" applyAlignment="1">
      <alignment horizontal="right" vertical="center" shrinkToFit="1"/>
    </xf>
    <xf numFmtId="4" fontId="29" fillId="0" borderId="7" xfId="0" applyNumberFormat="1" applyFont="1" applyBorder="1" applyAlignment="1">
      <alignment vertical="center"/>
    </xf>
    <xf numFmtId="9" fontId="0" fillId="0" borderId="0" xfId="0" applyNumberFormat="1"/>
    <xf numFmtId="49" fontId="28" fillId="34" borderId="1" xfId="0" applyNumberFormat="1" applyFont="1" applyFill="1" applyBorder="1" applyAlignment="1">
      <alignment horizontal="justify" vertical="center" wrapText="1"/>
    </xf>
    <xf numFmtId="4" fontId="29" fillId="34" borderId="11" xfId="0" applyNumberFormat="1" applyFont="1" applyFill="1" applyBorder="1" applyAlignment="1"/>
    <xf numFmtId="0" fontId="28" fillId="34" borderId="1" xfId="0" applyFont="1" applyFill="1" applyBorder="1" applyAlignment="1">
      <alignment horizontal="left" vertical="center" wrapText="1"/>
    </xf>
    <xf numFmtId="49" fontId="28" fillId="34" borderId="1" xfId="0" applyNumberFormat="1" applyFont="1" applyFill="1" applyBorder="1" applyAlignment="1">
      <alignment horizontal="left" vertical="center" wrapText="1"/>
    </xf>
    <xf numFmtId="4" fontId="31" fillId="0" borderId="1" xfId="0" applyNumberFormat="1" applyFont="1" applyBorder="1"/>
    <xf numFmtId="4" fontId="31" fillId="0" borderId="1" xfId="0" applyNumberFormat="1" applyFont="1" applyBorder="1" applyAlignment="1">
      <alignment horizontal="right"/>
    </xf>
    <xf numFmtId="4" fontId="31" fillId="0" borderId="1" xfId="0" applyNumberFormat="1" applyFont="1" applyBorder="1" applyAlignment="1">
      <alignment vertical="center" wrapText="1"/>
    </xf>
    <xf numFmtId="4" fontId="31" fillId="0" borderId="7" xfId="0" applyNumberFormat="1" applyFont="1" applyBorder="1" applyAlignment="1">
      <alignment horizontal="right" vertical="center" wrapText="1"/>
    </xf>
    <xf numFmtId="4" fontId="29" fillId="0" borderId="7" xfId="0" applyNumberFormat="1" applyFont="1" applyBorder="1" applyAlignment="1">
      <alignment vertical="center" wrapText="1"/>
    </xf>
    <xf numFmtId="4" fontId="29" fillId="0" borderId="7" xfId="0" applyNumberFormat="1" applyFont="1" applyBorder="1" applyAlignment="1">
      <alignment horizontal="right" vertical="center" wrapText="1"/>
    </xf>
    <xf numFmtId="4" fontId="28" fillId="34" borderId="1" xfId="0" applyNumberFormat="1" applyFont="1" applyFill="1" applyBorder="1" applyAlignment="1">
      <alignment horizontal="center" vertical="center" wrapText="1"/>
    </xf>
    <xf numFmtId="4" fontId="29" fillId="34" borderId="7" xfId="0" applyNumberFormat="1" applyFont="1" applyFill="1" applyBorder="1" applyAlignment="1">
      <alignment horizontal="right" wrapText="1"/>
    </xf>
    <xf numFmtId="4" fontId="27" fillId="34" borderId="7" xfId="0" applyNumberFormat="1" applyFont="1" applyFill="1" applyBorder="1"/>
    <xf numFmtId="4" fontId="29" fillId="34" borderId="1" xfId="0" applyNumberFormat="1" applyFont="1" applyFill="1" applyBorder="1"/>
    <xf numFmtId="4" fontId="29" fillId="34" borderId="1" xfId="0" applyNumberFormat="1" applyFont="1" applyFill="1" applyBorder="1" applyAlignment="1">
      <alignment horizontal="right" vertical="center" wrapText="1"/>
    </xf>
    <xf numFmtId="4" fontId="29" fillId="34" borderId="1" xfId="0" applyNumberFormat="1" applyFont="1" applyFill="1" applyBorder="1" applyAlignment="1">
      <alignment horizontal="right" wrapText="1"/>
    </xf>
    <xf numFmtId="4" fontId="29" fillId="34" borderId="7" xfId="0" applyNumberFormat="1" applyFont="1" applyFill="1" applyBorder="1" applyAlignment="1"/>
    <xf numFmtId="4" fontId="29" fillId="34" borderId="1" xfId="0" applyNumberFormat="1" applyFont="1" applyFill="1" applyBorder="1" applyAlignment="1">
      <alignment wrapText="1"/>
    </xf>
    <xf numFmtId="4" fontId="27" fillId="0" borderId="1" xfId="0" applyNumberFormat="1" applyFont="1" applyBorder="1" applyAlignment="1"/>
    <xf numFmtId="4" fontId="29" fillId="0" borderId="1" xfId="0" applyNumberFormat="1" applyFont="1" applyBorder="1" applyAlignment="1"/>
    <xf numFmtId="4" fontId="29" fillId="0" borderId="2" xfId="0" applyNumberFormat="1" applyFont="1" applyBorder="1" applyAlignment="1">
      <alignment wrapText="1"/>
    </xf>
    <xf numFmtId="4" fontId="27" fillId="0" borderId="7" xfId="0" applyNumberFormat="1" applyFont="1" applyBorder="1" applyAlignment="1"/>
    <xf numFmtId="0" fontId="6"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5" fillId="0" borderId="0" xfId="0" applyFont="1" applyAlignment="1">
      <alignment horizontal="right"/>
    </xf>
    <xf numFmtId="0" fontId="4" fillId="0" borderId="4" xfId="0" applyFont="1" applyBorder="1" applyAlignment="1">
      <alignment horizontal="center" vertical="center" wrapText="1"/>
    </xf>
  </cellXfs>
  <cellStyles count="4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xl34" xfId="44"/>
    <cellStyle name="xl52" xfId="43"/>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7"/>
  <sheetViews>
    <sheetView tabSelected="1" zoomScaleNormal="100" workbookViewId="0">
      <selection activeCell="G14" sqref="G14"/>
    </sheetView>
  </sheetViews>
  <sheetFormatPr defaultRowHeight="15" x14ac:dyDescent="0.25"/>
  <cols>
    <col min="1" max="1" width="25.5703125" customWidth="1"/>
    <col min="2" max="2" width="56.5703125" customWidth="1"/>
    <col min="3" max="3" width="16.7109375" customWidth="1"/>
    <col min="4" max="4" width="15.140625" customWidth="1"/>
    <col min="5" max="5" width="16.42578125" customWidth="1"/>
  </cols>
  <sheetData>
    <row r="1" spans="1:5" x14ac:dyDescent="0.25">
      <c r="B1" s="4"/>
      <c r="C1" s="5"/>
      <c r="D1" s="5"/>
      <c r="E1" s="4" t="s">
        <v>81</v>
      </c>
    </row>
    <row r="2" spans="1:5" x14ac:dyDescent="0.25">
      <c r="E2" s="1" t="s">
        <v>0</v>
      </c>
    </row>
    <row r="3" spans="1:5" x14ac:dyDescent="0.25">
      <c r="E3" s="1" t="s">
        <v>1</v>
      </c>
    </row>
    <row r="4" spans="1:5" x14ac:dyDescent="0.25">
      <c r="E4" s="1" t="s">
        <v>256</v>
      </c>
    </row>
    <row r="5" spans="1:5" x14ac:dyDescent="0.25">
      <c r="E5" s="1" t="s">
        <v>161</v>
      </c>
    </row>
    <row r="6" spans="1:5" x14ac:dyDescent="0.25">
      <c r="B6" s="95" t="s">
        <v>223</v>
      </c>
      <c r="C6" s="95"/>
      <c r="D6" s="95"/>
      <c r="E6" s="95"/>
    </row>
    <row r="7" spans="1:5" ht="14.45" x14ac:dyDescent="0.3">
      <c r="B7" s="3"/>
      <c r="C7" s="5"/>
      <c r="D7" s="5"/>
      <c r="E7" s="3"/>
    </row>
    <row r="8" spans="1:5" ht="14.45" x14ac:dyDescent="0.3">
      <c r="E8" s="1"/>
    </row>
    <row r="9" spans="1:5" ht="54" customHeight="1" x14ac:dyDescent="0.25">
      <c r="A9" s="87" t="s">
        <v>224</v>
      </c>
      <c r="B9" s="87"/>
      <c r="C9" s="87"/>
      <c r="D9" s="87"/>
      <c r="E9" s="87"/>
    </row>
    <row r="10" spans="1:5" x14ac:dyDescent="0.25">
      <c r="C10" s="64"/>
      <c r="E10" s="1" t="s">
        <v>2</v>
      </c>
    </row>
    <row r="11" spans="1:5" x14ac:dyDescent="0.25">
      <c r="A11" s="88" t="s">
        <v>69</v>
      </c>
      <c r="B11" s="90" t="s">
        <v>3</v>
      </c>
      <c r="C11" s="96" t="s">
        <v>220</v>
      </c>
      <c r="D11" s="96" t="s">
        <v>221</v>
      </c>
      <c r="E11" s="93" t="s">
        <v>225</v>
      </c>
    </row>
    <row r="12" spans="1:5" x14ac:dyDescent="0.25">
      <c r="A12" s="89"/>
      <c r="B12" s="91"/>
      <c r="C12" s="91"/>
      <c r="D12" s="91"/>
      <c r="E12" s="94"/>
    </row>
    <row r="13" spans="1:5" x14ac:dyDescent="0.25">
      <c r="A13" s="89"/>
      <c r="B13" s="92"/>
      <c r="C13" s="92"/>
      <c r="D13" s="92"/>
      <c r="E13" s="94"/>
    </row>
    <row r="14" spans="1:5" x14ac:dyDescent="0.25">
      <c r="A14" s="6" t="s">
        <v>4</v>
      </c>
      <c r="B14" s="7" t="s">
        <v>5</v>
      </c>
      <c r="C14" s="8">
        <f>C15+C22+C32++C37+C40+C49+C56+C61+C68</f>
        <v>77994578.459999993</v>
      </c>
      <c r="D14" s="8">
        <f>D15+D22+D32++D37+D40+D49+D56+D61+D68</f>
        <v>82994046</v>
      </c>
      <c r="E14" s="8">
        <f t="shared" ref="E14" si="0">E15+E22+E32++E37+E40+E49+E56+E61+E68</f>
        <v>86361530</v>
      </c>
    </row>
    <row r="15" spans="1:5" x14ac:dyDescent="0.25">
      <c r="A15" s="6" t="s">
        <v>6</v>
      </c>
      <c r="B15" s="9" t="s">
        <v>7</v>
      </c>
      <c r="C15" s="10">
        <f t="shared" ref="C15:D15" si="1">C16</f>
        <v>58653233</v>
      </c>
      <c r="D15" s="10">
        <f t="shared" si="1"/>
        <v>53867970</v>
      </c>
      <c r="E15" s="10">
        <f>E16</f>
        <v>57128430</v>
      </c>
    </row>
    <row r="16" spans="1:5" x14ac:dyDescent="0.25">
      <c r="A16" s="11" t="s">
        <v>8</v>
      </c>
      <c r="B16" s="12" t="s">
        <v>9</v>
      </c>
      <c r="C16" s="13">
        <f>C17+C18+C19+C20+C21</f>
        <v>58653233</v>
      </c>
      <c r="D16" s="13">
        <f t="shared" ref="D16" si="2">D17+D18+D19+D20</f>
        <v>53867970</v>
      </c>
      <c r="E16" s="13">
        <f>E17+E18+E19+E20</f>
        <v>57128430</v>
      </c>
    </row>
    <row r="17" spans="1:5" ht="76.5" x14ac:dyDescent="0.25">
      <c r="A17" s="11" t="s">
        <v>10</v>
      </c>
      <c r="B17" s="14" t="s">
        <v>222</v>
      </c>
      <c r="C17" s="15">
        <v>57820833</v>
      </c>
      <c r="D17" s="15">
        <v>53073320</v>
      </c>
      <c r="E17" s="15">
        <v>56323530</v>
      </c>
    </row>
    <row r="18" spans="1:5" ht="84.75" customHeight="1" x14ac:dyDescent="0.25">
      <c r="A18" s="11" t="s">
        <v>11</v>
      </c>
      <c r="B18" s="16" t="s">
        <v>12</v>
      </c>
      <c r="C18" s="15">
        <v>13100</v>
      </c>
      <c r="D18" s="15">
        <v>150</v>
      </c>
      <c r="E18" s="15">
        <v>200</v>
      </c>
    </row>
    <row r="19" spans="1:5" ht="38.25" x14ac:dyDescent="0.25">
      <c r="A19" s="11" t="s">
        <v>13</v>
      </c>
      <c r="B19" s="14" t="s">
        <v>14</v>
      </c>
      <c r="C19" s="15">
        <v>780000</v>
      </c>
      <c r="D19" s="15">
        <v>790000</v>
      </c>
      <c r="E19" s="15">
        <v>800000</v>
      </c>
    </row>
    <row r="20" spans="1:5" ht="76.5" x14ac:dyDescent="0.25">
      <c r="A20" s="11" t="s">
        <v>15</v>
      </c>
      <c r="B20" s="17" t="s">
        <v>16</v>
      </c>
      <c r="C20" s="15">
        <v>0</v>
      </c>
      <c r="D20" s="15">
        <v>4500</v>
      </c>
      <c r="E20" s="15">
        <v>4700</v>
      </c>
    </row>
    <row r="21" spans="1:5" ht="51" x14ac:dyDescent="0.25">
      <c r="A21" s="11" t="s">
        <v>278</v>
      </c>
      <c r="B21" s="11" t="s">
        <v>279</v>
      </c>
      <c r="C21" s="73">
        <v>39300</v>
      </c>
      <c r="D21" s="13">
        <v>0</v>
      </c>
      <c r="E21" s="13">
        <v>0</v>
      </c>
    </row>
    <row r="22" spans="1:5" ht="25.5" x14ac:dyDescent="0.25">
      <c r="A22" s="60" t="s">
        <v>184</v>
      </c>
      <c r="B22" s="61" t="s">
        <v>17</v>
      </c>
      <c r="C22" s="62">
        <f t="shared" ref="C22:D22" si="3">C23</f>
        <v>8611867</v>
      </c>
      <c r="D22" s="62">
        <f t="shared" si="3"/>
        <v>8790468</v>
      </c>
      <c r="E22" s="62">
        <f>E23</f>
        <v>8840892</v>
      </c>
    </row>
    <row r="23" spans="1:5" ht="25.5" x14ac:dyDescent="0.25">
      <c r="A23" s="35" t="s">
        <v>18</v>
      </c>
      <c r="B23" s="36" t="s">
        <v>70</v>
      </c>
      <c r="C23" s="37">
        <f t="shared" ref="C23:D23" si="4">C25+C27+C29+C31</f>
        <v>8611867</v>
      </c>
      <c r="D23" s="37">
        <f t="shared" si="4"/>
        <v>8790468</v>
      </c>
      <c r="E23" s="37">
        <f>E25+E27+E29+E31</f>
        <v>8840892</v>
      </c>
    </row>
    <row r="24" spans="1:5" ht="72.75" customHeight="1" x14ac:dyDescent="0.25">
      <c r="A24" s="35" t="s">
        <v>266</v>
      </c>
      <c r="B24" s="36" t="s">
        <v>267</v>
      </c>
      <c r="C24" s="37">
        <v>4491441</v>
      </c>
      <c r="D24" s="37">
        <v>4573319</v>
      </c>
      <c r="E24" s="37">
        <v>4605198</v>
      </c>
    </row>
    <row r="25" spans="1:5" ht="89.25" customHeight="1" x14ac:dyDescent="0.25">
      <c r="A25" s="35" t="s">
        <v>134</v>
      </c>
      <c r="B25" s="36" t="s">
        <v>138</v>
      </c>
      <c r="C25" s="38">
        <v>4491441</v>
      </c>
      <c r="D25" s="38">
        <v>4573319</v>
      </c>
      <c r="E25" s="18">
        <v>4605198</v>
      </c>
    </row>
    <row r="26" spans="1:5" ht="89.25" customHeight="1" x14ac:dyDescent="0.25">
      <c r="A26" s="35" t="s">
        <v>264</v>
      </c>
      <c r="B26" s="36" t="s">
        <v>265</v>
      </c>
      <c r="C26" s="38">
        <v>21407</v>
      </c>
      <c r="D26" s="38">
        <v>24021</v>
      </c>
      <c r="E26" s="18">
        <v>24465</v>
      </c>
    </row>
    <row r="27" spans="1:5" ht="102" customHeight="1" x14ac:dyDescent="0.25">
      <c r="A27" s="35" t="s">
        <v>135</v>
      </c>
      <c r="B27" s="36" t="s">
        <v>139</v>
      </c>
      <c r="C27" s="38">
        <v>21407</v>
      </c>
      <c r="D27" s="38">
        <v>24021</v>
      </c>
      <c r="E27" s="18">
        <v>24465</v>
      </c>
    </row>
    <row r="28" spans="1:5" ht="81" customHeight="1" x14ac:dyDescent="0.25">
      <c r="A28" s="35" t="s">
        <v>262</v>
      </c>
      <c r="B28" s="36" t="s">
        <v>263</v>
      </c>
      <c r="C28" s="38">
        <v>4657151</v>
      </c>
      <c r="D28" s="38">
        <v>4761626</v>
      </c>
      <c r="E28" s="18">
        <v>4796333</v>
      </c>
    </row>
    <row r="29" spans="1:5" ht="109.5" customHeight="1" x14ac:dyDescent="0.25">
      <c r="A29" s="35" t="s">
        <v>136</v>
      </c>
      <c r="B29" s="36" t="s">
        <v>140</v>
      </c>
      <c r="C29" s="38">
        <v>4657151</v>
      </c>
      <c r="D29" s="38">
        <v>4761626</v>
      </c>
      <c r="E29" s="18">
        <v>4796333</v>
      </c>
    </row>
    <row r="30" spans="1:5" ht="81.75" customHeight="1" x14ac:dyDescent="0.25">
      <c r="A30" s="39" t="s">
        <v>261</v>
      </c>
      <c r="B30" s="40" t="s">
        <v>260</v>
      </c>
      <c r="C30" s="38">
        <v>-558132</v>
      </c>
      <c r="D30" s="38">
        <v>-568498</v>
      </c>
      <c r="E30" s="18">
        <v>-585104</v>
      </c>
    </row>
    <row r="31" spans="1:5" ht="89.25" x14ac:dyDescent="0.25">
      <c r="A31" s="39" t="s">
        <v>137</v>
      </c>
      <c r="B31" s="40" t="s">
        <v>141</v>
      </c>
      <c r="C31" s="38">
        <v>-558132</v>
      </c>
      <c r="D31" s="38">
        <v>-568498</v>
      </c>
      <c r="E31" s="18">
        <v>-585104</v>
      </c>
    </row>
    <row r="32" spans="1:5" x14ac:dyDescent="0.25">
      <c r="A32" s="6" t="s">
        <v>19</v>
      </c>
      <c r="B32" s="7" t="s">
        <v>20</v>
      </c>
      <c r="C32" s="19">
        <f>C33+C35</f>
        <v>873000</v>
      </c>
      <c r="D32" s="19">
        <f t="shared" ref="D32:E32" si="5">D33+D35</f>
        <v>731800</v>
      </c>
      <c r="E32" s="19">
        <f t="shared" si="5"/>
        <v>779400</v>
      </c>
    </row>
    <row r="33" spans="1:5" x14ac:dyDescent="0.25">
      <c r="A33" s="11" t="s">
        <v>21</v>
      </c>
      <c r="B33" s="16" t="s">
        <v>22</v>
      </c>
      <c r="C33" s="21">
        <v>297000</v>
      </c>
      <c r="D33" s="21">
        <v>119800</v>
      </c>
      <c r="E33" s="21">
        <v>127400</v>
      </c>
    </row>
    <row r="34" spans="1:5" x14ac:dyDescent="0.25">
      <c r="A34" s="11" t="s">
        <v>23</v>
      </c>
      <c r="B34" s="14" t="s">
        <v>22</v>
      </c>
      <c r="C34" s="15">
        <v>297000</v>
      </c>
      <c r="D34" s="15">
        <v>119800</v>
      </c>
      <c r="E34" s="22">
        <v>127400</v>
      </c>
    </row>
    <row r="35" spans="1:5" ht="25.5" x14ac:dyDescent="0.25">
      <c r="A35" s="11" t="s">
        <v>147</v>
      </c>
      <c r="B35" s="14" t="s">
        <v>146</v>
      </c>
      <c r="C35" s="15">
        <v>576000</v>
      </c>
      <c r="D35" s="15">
        <v>612000</v>
      </c>
      <c r="E35" s="15">
        <v>652000</v>
      </c>
    </row>
    <row r="36" spans="1:5" ht="38.25" x14ac:dyDescent="0.25">
      <c r="A36" s="11" t="s">
        <v>145</v>
      </c>
      <c r="B36" s="14" t="s">
        <v>148</v>
      </c>
      <c r="C36" s="23">
        <v>576000</v>
      </c>
      <c r="D36" s="30">
        <v>612000</v>
      </c>
      <c r="E36" s="34">
        <v>652000</v>
      </c>
    </row>
    <row r="37" spans="1:5" x14ac:dyDescent="0.25">
      <c r="A37" s="6" t="s">
        <v>24</v>
      </c>
      <c r="B37" s="7" t="s">
        <v>25</v>
      </c>
      <c r="C37" s="19">
        <f t="shared" ref="C37:E38" si="6">C38</f>
        <v>680000</v>
      </c>
      <c r="D37" s="20">
        <f t="shared" si="6"/>
        <v>363000</v>
      </c>
      <c r="E37" s="20">
        <f>E38</f>
        <v>372000</v>
      </c>
    </row>
    <row r="38" spans="1:5" ht="25.5" x14ac:dyDescent="0.25">
      <c r="A38" s="11" t="s">
        <v>26</v>
      </c>
      <c r="B38" s="14" t="s">
        <v>27</v>
      </c>
      <c r="C38" s="18">
        <f>C39</f>
        <v>680000</v>
      </c>
      <c r="D38" s="18">
        <f t="shared" si="6"/>
        <v>363000</v>
      </c>
      <c r="E38" s="18">
        <f t="shared" si="6"/>
        <v>372000</v>
      </c>
    </row>
    <row r="39" spans="1:5" ht="38.25" x14ac:dyDescent="0.25">
      <c r="A39" s="11" t="s">
        <v>28</v>
      </c>
      <c r="B39" s="14" t="s">
        <v>29</v>
      </c>
      <c r="C39" s="23">
        <v>680000</v>
      </c>
      <c r="D39" s="23">
        <v>363000</v>
      </c>
      <c r="E39" s="22">
        <v>372000</v>
      </c>
    </row>
    <row r="40" spans="1:5" ht="38.25" x14ac:dyDescent="0.25">
      <c r="A40" s="6" t="s">
        <v>30</v>
      </c>
      <c r="B40" s="24" t="s">
        <v>31</v>
      </c>
      <c r="C40" s="19">
        <f t="shared" ref="C40:D40" si="7">C41+C46</f>
        <v>1249608</v>
      </c>
      <c r="D40" s="20">
        <f t="shared" si="7"/>
        <v>1249608</v>
      </c>
      <c r="E40" s="20">
        <f>E41+E46</f>
        <v>1249608</v>
      </c>
    </row>
    <row r="41" spans="1:5" ht="63.75" x14ac:dyDescent="0.25">
      <c r="A41" s="11" t="s">
        <v>32</v>
      </c>
      <c r="B41" s="25" t="s">
        <v>33</v>
      </c>
      <c r="C41" s="18">
        <f>C42+C44</f>
        <v>1249608</v>
      </c>
      <c r="D41" s="22">
        <f t="shared" ref="D41" si="8">D42+D44</f>
        <v>1249608</v>
      </c>
      <c r="E41" s="22">
        <f>E42+E44</f>
        <v>1249608</v>
      </c>
    </row>
    <row r="42" spans="1:5" ht="51" x14ac:dyDescent="0.25">
      <c r="A42" s="26" t="s">
        <v>34</v>
      </c>
      <c r="B42" s="25" t="s">
        <v>35</v>
      </c>
      <c r="C42" s="18">
        <v>796560</v>
      </c>
      <c r="D42" s="18">
        <v>796560</v>
      </c>
      <c r="E42" s="18">
        <v>796560</v>
      </c>
    </row>
    <row r="43" spans="1:5" ht="84.75" customHeight="1" x14ac:dyDescent="0.25">
      <c r="A43" s="11" t="s">
        <v>82</v>
      </c>
      <c r="B43" s="25" t="s">
        <v>185</v>
      </c>
      <c r="C43" s="18">
        <v>796560</v>
      </c>
      <c r="D43" s="22">
        <v>796560</v>
      </c>
      <c r="E43" s="22">
        <v>796560</v>
      </c>
    </row>
    <row r="44" spans="1:5" ht="63.75" x14ac:dyDescent="0.25">
      <c r="A44" s="11" t="s">
        <v>36</v>
      </c>
      <c r="B44" s="25" t="s">
        <v>37</v>
      </c>
      <c r="C44" s="18">
        <v>453048</v>
      </c>
      <c r="D44" s="18">
        <v>453048</v>
      </c>
      <c r="E44" s="18">
        <v>453048</v>
      </c>
    </row>
    <row r="45" spans="1:5" ht="51" x14ac:dyDescent="0.25">
      <c r="A45" s="26" t="s">
        <v>38</v>
      </c>
      <c r="B45" s="25" t="s">
        <v>39</v>
      </c>
      <c r="C45" s="18">
        <v>453048</v>
      </c>
      <c r="D45" s="22">
        <v>453048</v>
      </c>
      <c r="E45" s="22">
        <v>453048</v>
      </c>
    </row>
    <row r="46" spans="1:5" ht="25.5" hidden="1" x14ac:dyDescent="0.25">
      <c r="A46" s="11" t="s">
        <v>40</v>
      </c>
      <c r="B46" s="25" t="s">
        <v>41</v>
      </c>
      <c r="C46" s="69"/>
      <c r="D46" s="56"/>
      <c r="E46" s="56"/>
    </row>
    <row r="47" spans="1:5" ht="38.25" hidden="1" x14ac:dyDescent="0.25">
      <c r="A47" s="11" t="s">
        <v>42</v>
      </c>
      <c r="B47" s="25" t="s">
        <v>43</v>
      </c>
      <c r="C47" s="69"/>
      <c r="D47" s="56"/>
      <c r="E47" s="56"/>
    </row>
    <row r="48" spans="1:5" ht="38.25" hidden="1" x14ac:dyDescent="0.25">
      <c r="A48" s="11" t="s">
        <v>44</v>
      </c>
      <c r="B48" s="27" t="s">
        <v>45</v>
      </c>
      <c r="C48" s="71"/>
      <c r="D48" s="71"/>
      <c r="E48" s="69"/>
    </row>
    <row r="49" spans="1:6" ht="22.5" customHeight="1" x14ac:dyDescent="0.25">
      <c r="A49" s="6" t="s">
        <v>186</v>
      </c>
      <c r="B49" s="6" t="s">
        <v>46</v>
      </c>
      <c r="C49" s="20">
        <f t="shared" ref="C49:D49" si="9">C50</f>
        <v>179600</v>
      </c>
      <c r="D49" s="20">
        <f t="shared" si="9"/>
        <v>179600</v>
      </c>
      <c r="E49" s="20">
        <f>E50</f>
        <v>179600</v>
      </c>
    </row>
    <row r="50" spans="1:6" x14ac:dyDescent="0.25">
      <c r="A50" s="11" t="s">
        <v>47</v>
      </c>
      <c r="B50" s="27" t="s">
        <v>48</v>
      </c>
      <c r="C50" s="18">
        <f>C51+C52+C53</f>
        <v>179600</v>
      </c>
      <c r="D50" s="18">
        <f t="shared" ref="D50:E50" si="10">D51+D52+D53</f>
        <v>179600</v>
      </c>
      <c r="E50" s="18">
        <f t="shared" si="10"/>
        <v>179600</v>
      </c>
    </row>
    <row r="51" spans="1:6" ht="25.5" x14ac:dyDescent="0.25">
      <c r="A51" s="11" t="s">
        <v>49</v>
      </c>
      <c r="B51" s="25" t="s">
        <v>50</v>
      </c>
      <c r="C51" s="28">
        <v>81500</v>
      </c>
      <c r="D51" s="28">
        <v>81500</v>
      </c>
      <c r="E51" s="63">
        <v>81500</v>
      </c>
    </row>
    <row r="52" spans="1:6" x14ac:dyDescent="0.25">
      <c r="A52" s="11" t="s">
        <v>51</v>
      </c>
      <c r="B52" s="25" t="s">
        <v>52</v>
      </c>
      <c r="C52" s="28">
        <v>100</v>
      </c>
      <c r="D52" s="28">
        <v>100</v>
      </c>
      <c r="E52" s="22">
        <v>100</v>
      </c>
    </row>
    <row r="53" spans="1:6" x14ac:dyDescent="0.25">
      <c r="A53" s="11" t="s">
        <v>143</v>
      </c>
      <c r="B53" s="25" t="s">
        <v>53</v>
      </c>
      <c r="C53" s="28">
        <f>C54+C55</f>
        <v>98000</v>
      </c>
      <c r="D53" s="28">
        <f t="shared" ref="D53:E53" si="11">D54+D55</f>
        <v>98000</v>
      </c>
      <c r="E53" s="28">
        <f t="shared" si="11"/>
        <v>98000</v>
      </c>
    </row>
    <row r="54" spans="1:6" x14ac:dyDescent="0.25">
      <c r="A54" s="11" t="s">
        <v>96</v>
      </c>
      <c r="B54" s="25" t="s">
        <v>144</v>
      </c>
      <c r="C54" s="28">
        <v>2000</v>
      </c>
      <c r="D54" s="28">
        <v>2000</v>
      </c>
      <c r="E54" s="22">
        <v>2000</v>
      </c>
    </row>
    <row r="55" spans="1:6" x14ac:dyDescent="0.25">
      <c r="A55" s="11" t="s">
        <v>132</v>
      </c>
      <c r="B55" s="11" t="s">
        <v>133</v>
      </c>
      <c r="C55" s="28">
        <v>96000</v>
      </c>
      <c r="D55" s="28">
        <v>96000</v>
      </c>
      <c r="E55" s="18">
        <v>96000</v>
      </c>
    </row>
    <row r="56" spans="1:6" ht="25.5" x14ac:dyDescent="0.25">
      <c r="A56" s="6" t="s">
        <v>54</v>
      </c>
      <c r="B56" s="6" t="s">
        <v>55</v>
      </c>
      <c r="C56" s="19">
        <f t="shared" ref="C56:D56" si="12">C57</f>
        <v>174600</v>
      </c>
      <c r="D56" s="19">
        <f t="shared" si="12"/>
        <v>149600</v>
      </c>
      <c r="E56" s="19">
        <f>E57</f>
        <v>149600</v>
      </c>
      <c r="F56" s="29"/>
    </row>
    <row r="57" spans="1:6" x14ac:dyDescent="0.25">
      <c r="A57" s="11" t="s">
        <v>56</v>
      </c>
      <c r="B57" s="27" t="s">
        <v>57</v>
      </c>
      <c r="C57" s="18">
        <f>C58+C60</f>
        <v>174600</v>
      </c>
      <c r="D57" s="18">
        <f t="shared" ref="D57:E57" si="13">D58+D60</f>
        <v>149600</v>
      </c>
      <c r="E57" s="18">
        <f t="shared" si="13"/>
        <v>149600</v>
      </c>
      <c r="F57" s="29"/>
    </row>
    <row r="58" spans="1:6" ht="25.5" x14ac:dyDescent="0.25">
      <c r="A58" s="26" t="s">
        <v>142</v>
      </c>
      <c r="B58" s="25" t="s">
        <v>157</v>
      </c>
      <c r="C58" s="18">
        <v>174600</v>
      </c>
      <c r="D58" s="18">
        <v>144600</v>
      </c>
      <c r="E58" s="18">
        <v>144600</v>
      </c>
      <c r="F58" s="29"/>
    </row>
    <row r="59" spans="1:6" ht="38.25" x14ac:dyDescent="0.25">
      <c r="A59" s="41" t="s">
        <v>158</v>
      </c>
      <c r="B59" s="27" t="s">
        <v>156</v>
      </c>
      <c r="C59" s="55">
        <v>174600</v>
      </c>
      <c r="D59" s="55">
        <v>144600</v>
      </c>
      <c r="E59" s="55">
        <v>144600</v>
      </c>
      <c r="F59" s="29"/>
    </row>
    <row r="60" spans="1:6" ht="25.5" x14ac:dyDescent="0.25">
      <c r="A60" s="11" t="s">
        <v>159</v>
      </c>
      <c r="B60" s="11" t="s">
        <v>160</v>
      </c>
      <c r="C60" s="18">
        <v>0</v>
      </c>
      <c r="D60" s="18">
        <v>5000</v>
      </c>
      <c r="E60" s="18">
        <v>5000</v>
      </c>
      <c r="F60" s="29"/>
    </row>
    <row r="61" spans="1:6" ht="41.25" customHeight="1" x14ac:dyDescent="0.25">
      <c r="A61" s="6" t="s">
        <v>255</v>
      </c>
      <c r="B61" s="6" t="s">
        <v>205</v>
      </c>
      <c r="C61" s="20">
        <f>C62+C65</f>
        <v>6617670.46</v>
      </c>
      <c r="D61" s="20">
        <f t="shared" ref="D61:E61" si="14">D62+D65</f>
        <v>17192000</v>
      </c>
      <c r="E61" s="20">
        <f t="shared" si="14"/>
        <v>17192000</v>
      </c>
      <c r="F61" s="29"/>
    </row>
    <row r="62" spans="1:6" ht="84" customHeight="1" x14ac:dyDescent="0.25">
      <c r="A62" s="11" t="s">
        <v>253</v>
      </c>
      <c r="B62" s="11" t="s">
        <v>254</v>
      </c>
      <c r="C62" s="22">
        <f>C63</f>
        <v>3192000.46</v>
      </c>
      <c r="D62" s="22">
        <v>3192000</v>
      </c>
      <c r="E62" s="22">
        <v>3192000</v>
      </c>
      <c r="F62" s="29"/>
    </row>
    <row r="63" spans="1:6" ht="94.5" customHeight="1" x14ac:dyDescent="0.25">
      <c r="A63" s="11" t="s">
        <v>252</v>
      </c>
      <c r="B63" s="11" t="s">
        <v>251</v>
      </c>
      <c r="C63" s="22">
        <f>C64</f>
        <v>3192000.46</v>
      </c>
      <c r="D63" s="22">
        <v>3192000</v>
      </c>
      <c r="E63" s="22">
        <v>3192000</v>
      </c>
      <c r="F63" s="29"/>
    </row>
    <row r="64" spans="1:6" ht="96" customHeight="1" x14ac:dyDescent="0.25">
      <c r="A64" s="11" t="s">
        <v>250</v>
      </c>
      <c r="B64" s="11" t="s">
        <v>248</v>
      </c>
      <c r="C64" s="22">
        <v>3192000.46</v>
      </c>
      <c r="D64" s="22">
        <v>3192000</v>
      </c>
      <c r="E64" s="22">
        <v>3192000</v>
      </c>
      <c r="F64" s="29"/>
    </row>
    <row r="65" spans="1:6" ht="30" customHeight="1" x14ac:dyDescent="0.25">
      <c r="A65" s="11" t="s">
        <v>249</v>
      </c>
      <c r="B65" s="11" t="s">
        <v>206</v>
      </c>
      <c r="C65" s="22">
        <f>C66</f>
        <v>3425670</v>
      </c>
      <c r="D65" s="22">
        <v>14000000</v>
      </c>
      <c r="E65" s="22">
        <v>14000000</v>
      </c>
      <c r="F65" s="29"/>
    </row>
    <row r="66" spans="1:6" ht="27" customHeight="1" x14ac:dyDescent="0.25">
      <c r="A66" s="11" t="s">
        <v>239</v>
      </c>
      <c r="B66" s="11" t="s">
        <v>207</v>
      </c>
      <c r="C66" s="22">
        <f>C67</f>
        <v>3425670</v>
      </c>
      <c r="D66" s="22">
        <v>14000000</v>
      </c>
      <c r="E66" s="22">
        <v>14000000</v>
      </c>
      <c r="F66" s="29"/>
    </row>
    <row r="67" spans="1:6" ht="60.75" customHeight="1" x14ac:dyDescent="0.25">
      <c r="A67" s="11" t="s">
        <v>238</v>
      </c>
      <c r="B67" s="11" t="s">
        <v>237</v>
      </c>
      <c r="C67" s="22">
        <v>3425670</v>
      </c>
      <c r="D67" s="22">
        <v>14000000</v>
      </c>
      <c r="E67" s="22">
        <v>14000000</v>
      </c>
      <c r="F67" s="29"/>
    </row>
    <row r="68" spans="1:6" x14ac:dyDescent="0.25">
      <c r="A68" s="6" t="s">
        <v>58</v>
      </c>
      <c r="B68" s="6" t="s">
        <v>59</v>
      </c>
      <c r="C68" s="20">
        <f>C69+C71+C73+C75+C77+C79+C81+C83+C89+C91+C93+C95+C97</f>
        <v>955000</v>
      </c>
      <c r="D68" s="20">
        <f t="shared" ref="D68:E68" si="15">D69+D71+D73+D75+D77+D81+D83+D85+D87</f>
        <v>470000</v>
      </c>
      <c r="E68" s="20">
        <f t="shared" si="15"/>
        <v>470000</v>
      </c>
    </row>
    <row r="69" spans="1:6" ht="55.15" customHeight="1" x14ac:dyDescent="0.25">
      <c r="A69" s="11" t="s">
        <v>166</v>
      </c>
      <c r="B69" s="11" t="s">
        <v>187</v>
      </c>
      <c r="C69" s="22">
        <v>10000</v>
      </c>
      <c r="D69" s="22">
        <v>35000</v>
      </c>
      <c r="E69" s="22">
        <v>35000</v>
      </c>
    </row>
    <row r="70" spans="1:6" ht="74.25" customHeight="1" x14ac:dyDescent="0.25">
      <c r="A70" s="11" t="s">
        <v>162</v>
      </c>
      <c r="B70" s="11" t="s">
        <v>188</v>
      </c>
      <c r="C70" s="30">
        <v>10000</v>
      </c>
      <c r="D70" s="30">
        <v>35000</v>
      </c>
      <c r="E70" s="30">
        <v>35000</v>
      </c>
    </row>
    <row r="71" spans="1:6" ht="74.25" customHeight="1" x14ac:dyDescent="0.25">
      <c r="A71" s="11" t="s">
        <v>167</v>
      </c>
      <c r="B71" s="11" t="s">
        <v>189</v>
      </c>
      <c r="C71" s="30">
        <v>17000</v>
      </c>
      <c r="D71" s="30">
        <v>32000</v>
      </c>
      <c r="E71" s="30">
        <v>32000</v>
      </c>
    </row>
    <row r="72" spans="1:6" ht="90.75" customHeight="1" x14ac:dyDescent="0.25">
      <c r="A72" s="11" t="s">
        <v>163</v>
      </c>
      <c r="B72" s="11" t="s">
        <v>190</v>
      </c>
      <c r="C72" s="30">
        <v>17000</v>
      </c>
      <c r="D72" s="30">
        <v>32000</v>
      </c>
      <c r="E72" s="30">
        <v>32000</v>
      </c>
    </row>
    <row r="73" spans="1:6" ht="90.75" customHeight="1" x14ac:dyDescent="0.25">
      <c r="A73" s="11" t="s">
        <v>168</v>
      </c>
      <c r="B73" s="11" t="s">
        <v>191</v>
      </c>
      <c r="C73" s="30">
        <v>3000</v>
      </c>
      <c r="D73" s="30">
        <v>15000</v>
      </c>
      <c r="E73" s="30">
        <v>15000</v>
      </c>
    </row>
    <row r="74" spans="1:6" ht="90" customHeight="1" x14ac:dyDescent="0.25">
      <c r="A74" s="11" t="s">
        <v>165</v>
      </c>
      <c r="B74" s="11" t="s">
        <v>192</v>
      </c>
      <c r="C74" s="30">
        <v>3000</v>
      </c>
      <c r="D74" s="30">
        <v>15000</v>
      </c>
      <c r="E74" s="30">
        <v>15000</v>
      </c>
    </row>
    <row r="75" spans="1:6" ht="60" customHeight="1" x14ac:dyDescent="0.25">
      <c r="A75" s="11" t="s">
        <v>293</v>
      </c>
      <c r="B75" s="11" t="s">
        <v>295</v>
      </c>
      <c r="C75" s="30">
        <v>22000</v>
      </c>
      <c r="D75" s="30">
        <v>0</v>
      </c>
      <c r="E75" s="30">
        <v>0</v>
      </c>
    </row>
    <row r="76" spans="1:6" ht="69" customHeight="1" x14ac:dyDescent="0.25">
      <c r="A76" s="11" t="s">
        <v>292</v>
      </c>
      <c r="B76" s="11" t="s">
        <v>294</v>
      </c>
      <c r="C76" s="30">
        <v>22000</v>
      </c>
      <c r="D76" s="30">
        <v>0</v>
      </c>
      <c r="E76" s="30">
        <v>0</v>
      </c>
    </row>
    <row r="77" spans="1:6" ht="97.5" customHeight="1" x14ac:dyDescent="0.25">
      <c r="A77" s="11" t="s">
        <v>226</v>
      </c>
      <c r="B77" s="11" t="s">
        <v>227</v>
      </c>
      <c r="C77" s="30">
        <v>4000</v>
      </c>
      <c r="D77" s="30">
        <v>25000</v>
      </c>
      <c r="E77" s="30">
        <v>25000</v>
      </c>
    </row>
    <row r="78" spans="1:6" ht="90.75" customHeight="1" x14ac:dyDescent="0.25">
      <c r="A78" s="11" t="s">
        <v>170</v>
      </c>
      <c r="B78" s="11" t="s">
        <v>193</v>
      </c>
      <c r="C78" s="30">
        <v>4000</v>
      </c>
      <c r="D78" s="30">
        <v>25000</v>
      </c>
      <c r="E78" s="30">
        <v>25000</v>
      </c>
    </row>
    <row r="79" spans="1:6" ht="90.75" customHeight="1" x14ac:dyDescent="0.25">
      <c r="A79" s="11" t="s">
        <v>297</v>
      </c>
      <c r="B79" s="11" t="s">
        <v>299</v>
      </c>
      <c r="C79" s="30">
        <v>2200</v>
      </c>
      <c r="D79" s="30">
        <v>0</v>
      </c>
      <c r="E79" s="30">
        <v>0</v>
      </c>
    </row>
    <row r="80" spans="1:6" ht="127.5" customHeight="1" x14ac:dyDescent="0.25">
      <c r="A80" s="11" t="s">
        <v>296</v>
      </c>
      <c r="B80" s="11" t="s">
        <v>298</v>
      </c>
      <c r="C80" s="30">
        <v>2200</v>
      </c>
      <c r="D80" s="30">
        <v>0</v>
      </c>
      <c r="E80" s="30">
        <v>0</v>
      </c>
    </row>
    <row r="81" spans="1:9" ht="90.75" customHeight="1" x14ac:dyDescent="0.25">
      <c r="A81" s="11" t="s">
        <v>171</v>
      </c>
      <c r="B81" s="11" t="s">
        <v>194</v>
      </c>
      <c r="C81" s="30">
        <v>25000</v>
      </c>
      <c r="D81" s="30">
        <v>35000</v>
      </c>
      <c r="E81" s="30">
        <v>35000</v>
      </c>
    </row>
    <row r="82" spans="1:9" ht="90.75" customHeight="1" x14ac:dyDescent="0.25">
      <c r="A82" s="11" t="s">
        <v>172</v>
      </c>
      <c r="B82" s="11" t="s">
        <v>195</v>
      </c>
      <c r="C82" s="30">
        <v>25000</v>
      </c>
      <c r="D82" s="30">
        <v>35000</v>
      </c>
      <c r="E82" s="30">
        <v>35000</v>
      </c>
    </row>
    <row r="83" spans="1:9" ht="90.75" customHeight="1" x14ac:dyDescent="0.25">
      <c r="A83" s="11" t="s">
        <v>169</v>
      </c>
      <c r="B83" s="11" t="s">
        <v>196</v>
      </c>
      <c r="C83" s="30">
        <f>C84</f>
        <v>401000</v>
      </c>
      <c r="D83" s="30">
        <v>47000</v>
      </c>
      <c r="E83" s="30">
        <v>47000</v>
      </c>
    </row>
    <row r="84" spans="1:9" ht="84.75" customHeight="1" x14ac:dyDescent="0.25">
      <c r="A84" s="11" t="s">
        <v>164</v>
      </c>
      <c r="B84" s="11" t="s">
        <v>197</v>
      </c>
      <c r="C84" s="23">
        <v>401000</v>
      </c>
      <c r="D84" s="23">
        <v>47000</v>
      </c>
      <c r="E84" s="23">
        <v>47000</v>
      </c>
    </row>
    <row r="85" spans="1:9" ht="91.9" customHeight="1" x14ac:dyDescent="0.25">
      <c r="A85" s="11" t="s">
        <v>173</v>
      </c>
      <c r="B85" s="11" t="s">
        <v>175</v>
      </c>
      <c r="C85" s="30">
        <v>0</v>
      </c>
      <c r="D85" s="30">
        <v>279000</v>
      </c>
      <c r="E85" s="30">
        <v>279000</v>
      </c>
    </row>
    <row r="86" spans="1:9" ht="120" customHeight="1" x14ac:dyDescent="0.25">
      <c r="A86" s="11" t="s">
        <v>183</v>
      </c>
      <c r="B86" s="11" t="s">
        <v>174</v>
      </c>
      <c r="C86" s="30">
        <v>0</v>
      </c>
      <c r="D86" s="30">
        <v>279000</v>
      </c>
      <c r="E86" s="30">
        <v>279000</v>
      </c>
    </row>
    <row r="87" spans="1:9" ht="72.75" customHeight="1" x14ac:dyDescent="0.25">
      <c r="A87" s="11" t="s">
        <v>177</v>
      </c>
      <c r="B87" s="11" t="s">
        <v>178</v>
      </c>
      <c r="C87" s="30">
        <v>0</v>
      </c>
      <c r="D87" s="30">
        <v>2000</v>
      </c>
      <c r="E87" s="30">
        <v>2000</v>
      </c>
    </row>
    <row r="88" spans="1:9" ht="82.5" customHeight="1" x14ac:dyDescent="0.25">
      <c r="A88" s="11" t="s">
        <v>176</v>
      </c>
      <c r="B88" s="11" t="s">
        <v>179</v>
      </c>
      <c r="C88" s="30">
        <v>0</v>
      </c>
      <c r="D88" s="30">
        <v>2000</v>
      </c>
      <c r="E88" s="30">
        <v>2000</v>
      </c>
    </row>
    <row r="89" spans="1:9" ht="95.25" customHeight="1" x14ac:dyDescent="0.25">
      <c r="A89" s="11" t="s">
        <v>300</v>
      </c>
      <c r="B89" s="11" t="s">
        <v>301</v>
      </c>
      <c r="C89" s="30">
        <v>443860</v>
      </c>
      <c r="D89" s="30">
        <v>0</v>
      </c>
      <c r="E89" s="30">
        <v>0</v>
      </c>
    </row>
    <row r="90" spans="1:9" ht="82.5" customHeight="1" x14ac:dyDescent="0.25">
      <c r="A90" s="11" t="s">
        <v>280</v>
      </c>
      <c r="B90" s="11" t="s">
        <v>281</v>
      </c>
      <c r="C90" s="59">
        <v>443860</v>
      </c>
      <c r="D90" s="30">
        <v>0</v>
      </c>
      <c r="E90" s="30">
        <v>0</v>
      </c>
    </row>
    <row r="91" spans="1:9" ht="82.5" customHeight="1" x14ac:dyDescent="0.25">
      <c r="A91" s="11" t="s">
        <v>304</v>
      </c>
      <c r="B91" s="11" t="s">
        <v>305</v>
      </c>
      <c r="C91" s="59">
        <v>2000</v>
      </c>
      <c r="D91" s="30">
        <v>0</v>
      </c>
      <c r="E91" s="30">
        <v>0</v>
      </c>
    </row>
    <row r="92" spans="1:9" ht="82.5" customHeight="1" x14ac:dyDescent="0.25">
      <c r="A92" s="11" t="s">
        <v>282</v>
      </c>
      <c r="B92" s="11" t="s">
        <v>283</v>
      </c>
      <c r="C92" s="59">
        <v>2000</v>
      </c>
      <c r="D92" s="30">
        <v>0</v>
      </c>
      <c r="E92" s="30">
        <v>0</v>
      </c>
    </row>
    <row r="93" spans="1:9" ht="82.5" customHeight="1" x14ac:dyDescent="0.25">
      <c r="A93" s="11" t="s">
        <v>302</v>
      </c>
      <c r="B93" s="11" t="s">
        <v>303</v>
      </c>
      <c r="C93" s="59">
        <v>2000</v>
      </c>
      <c r="D93" s="30">
        <v>0</v>
      </c>
      <c r="E93" s="30">
        <v>0</v>
      </c>
    </row>
    <row r="94" spans="1:9" ht="82.5" customHeight="1" x14ac:dyDescent="0.25">
      <c r="A94" s="11" t="s">
        <v>284</v>
      </c>
      <c r="B94" s="11" t="s">
        <v>285</v>
      </c>
      <c r="C94" s="59">
        <v>2000</v>
      </c>
      <c r="D94" s="30">
        <v>0</v>
      </c>
      <c r="E94" s="30">
        <v>0</v>
      </c>
      <c r="I94" s="29"/>
    </row>
    <row r="95" spans="1:9" ht="82.5" customHeight="1" x14ac:dyDescent="0.25">
      <c r="A95" s="11" t="s">
        <v>306</v>
      </c>
      <c r="B95" s="11" t="s">
        <v>307</v>
      </c>
      <c r="C95" s="59">
        <v>2140</v>
      </c>
      <c r="D95" s="30">
        <v>0</v>
      </c>
      <c r="E95" s="30">
        <v>0</v>
      </c>
      <c r="I95" s="29"/>
    </row>
    <row r="96" spans="1:9" ht="82.5" customHeight="1" x14ac:dyDescent="0.25">
      <c r="A96" s="11" t="s">
        <v>286</v>
      </c>
      <c r="B96" s="11" t="s">
        <v>287</v>
      </c>
      <c r="C96" s="59">
        <v>2140</v>
      </c>
      <c r="D96" s="30">
        <v>0</v>
      </c>
      <c r="E96" s="30">
        <v>0</v>
      </c>
    </row>
    <row r="97" spans="1:5" ht="82.5" customHeight="1" x14ac:dyDescent="0.25">
      <c r="A97" s="11" t="s">
        <v>289</v>
      </c>
      <c r="B97" s="11" t="s">
        <v>290</v>
      </c>
      <c r="C97" s="59">
        <v>20800</v>
      </c>
      <c r="D97" s="30">
        <v>0</v>
      </c>
      <c r="E97" s="30">
        <v>0</v>
      </c>
    </row>
    <row r="98" spans="1:5" ht="159" customHeight="1" x14ac:dyDescent="0.25">
      <c r="A98" s="11" t="s">
        <v>288</v>
      </c>
      <c r="B98" s="11" t="s">
        <v>291</v>
      </c>
      <c r="C98" s="59">
        <v>20800</v>
      </c>
      <c r="D98" s="30">
        <v>0</v>
      </c>
      <c r="E98" s="30">
        <v>0</v>
      </c>
    </row>
    <row r="99" spans="1:5" x14ac:dyDescent="0.25">
      <c r="A99" s="6" t="s">
        <v>60</v>
      </c>
      <c r="B99" s="31" t="s">
        <v>61</v>
      </c>
      <c r="C99" s="20">
        <f t="shared" ref="C99:D99" si="16">C100</f>
        <v>373071313.14000005</v>
      </c>
      <c r="D99" s="20">
        <f t="shared" si="16"/>
        <v>152371775.97</v>
      </c>
      <c r="E99" s="20">
        <f>E100</f>
        <v>149192500.94</v>
      </c>
    </row>
    <row r="100" spans="1:5" ht="25.5" x14ac:dyDescent="0.25">
      <c r="A100" s="6" t="s">
        <v>62</v>
      </c>
      <c r="B100" s="31" t="s">
        <v>63</v>
      </c>
      <c r="C100" s="20">
        <f>C101+C108+C139+C168</f>
        <v>373071313.14000005</v>
      </c>
      <c r="D100" s="20">
        <f>D101+D108+D139+D168</f>
        <v>152371775.97</v>
      </c>
      <c r="E100" s="20">
        <f>E101+E108+E139+E168</f>
        <v>149192500.94</v>
      </c>
    </row>
    <row r="101" spans="1:5" ht="21" customHeight="1" x14ac:dyDescent="0.25">
      <c r="A101" s="32" t="s">
        <v>103</v>
      </c>
      <c r="B101" s="31" t="s">
        <v>99</v>
      </c>
      <c r="C101" s="20">
        <f>C102+C104+C106</f>
        <v>51524045.659999996</v>
      </c>
      <c r="D101" s="20">
        <f t="shared" ref="D101" si="17">D102+D104</f>
        <v>6901000</v>
      </c>
      <c r="E101" s="20">
        <f>E102+E104</f>
        <v>5549000</v>
      </c>
    </row>
    <row r="102" spans="1:5" x14ac:dyDescent="0.25">
      <c r="A102" s="11" t="s">
        <v>104</v>
      </c>
      <c r="B102" s="16" t="s">
        <v>64</v>
      </c>
      <c r="C102" s="18">
        <f>C103</f>
        <v>20453000</v>
      </c>
      <c r="D102" s="18">
        <f t="shared" ref="D102:E102" si="18">D103</f>
        <v>2412000</v>
      </c>
      <c r="E102" s="18">
        <f t="shared" si="18"/>
        <v>1060000</v>
      </c>
    </row>
    <row r="103" spans="1:5" ht="38.25" x14ac:dyDescent="0.25">
      <c r="A103" s="26" t="s">
        <v>105</v>
      </c>
      <c r="B103" s="33" t="s">
        <v>198</v>
      </c>
      <c r="C103" s="74">
        <v>20453000</v>
      </c>
      <c r="D103" s="74">
        <v>2412000</v>
      </c>
      <c r="E103" s="63">
        <v>1060000</v>
      </c>
    </row>
    <row r="104" spans="1:5" ht="25.5" x14ac:dyDescent="0.25">
      <c r="A104" s="11" t="s">
        <v>106</v>
      </c>
      <c r="B104" s="16" t="s">
        <v>65</v>
      </c>
      <c r="C104" s="21">
        <f>C105</f>
        <v>31071045.66</v>
      </c>
      <c r="D104" s="21">
        <v>4489000</v>
      </c>
      <c r="E104" s="18">
        <v>4489000</v>
      </c>
    </row>
    <row r="105" spans="1:5" ht="25.5" x14ac:dyDescent="0.25">
      <c r="A105" s="11" t="s">
        <v>107</v>
      </c>
      <c r="B105" s="33" t="s">
        <v>66</v>
      </c>
      <c r="C105" s="74">
        <v>31071045.66</v>
      </c>
      <c r="D105" s="74">
        <v>4489000</v>
      </c>
      <c r="E105" s="22">
        <v>4489000</v>
      </c>
    </row>
    <row r="106" spans="1:5" ht="0.6" customHeight="1" x14ac:dyDescent="0.25">
      <c r="A106" s="11" t="s">
        <v>108</v>
      </c>
      <c r="B106" s="16" t="s">
        <v>97</v>
      </c>
      <c r="C106" s="70">
        <v>0</v>
      </c>
      <c r="D106" s="70">
        <f t="shared" ref="D106" si="19">D107</f>
        <v>0</v>
      </c>
      <c r="E106" s="69">
        <f>E107</f>
        <v>0</v>
      </c>
    </row>
    <row r="107" spans="1:5" hidden="1" x14ac:dyDescent="0.25">
      <c r="A107" s="11" t="s">
        <v>109</v>
      </c>
      <c r="B107" s="33" t="s">
        <v>98</v>
      </c>
      <c r="C107" s="72">
        <v>0</v>
      </c>
      <c r="D107" s="72">
        <v>0</v>
      </c>
      <c r="E107" s="56">
        <v>0</v>
      </c>
    </row>
    <row r="108" spans="1:5" ht="25.5" x14ac:dyDescent="0.25">
      <c r="A108" s="43" t="s">
        <v>110</v>
      </c>
      <c r="B108" s="44" t="s">
        <v>78</v>
      </c>
      <c r="C108" s="20">
        <f>C111+C115+C117+C119+C123+C125+C127+C129</f>
        <v>167279096.91000003</v>
      </c>
      <c r="D108" s="20">
        <f t="shared" ref="D108:E108" si="20">D111+D115+D117+D119+D123+D125+D129</f>
        <v>18980334.82</v>
      </c>
      <c r="E108" s="20">
        <f t="shared" si="20"/>
        <v>14377220.039999999</v>
      </c>
    </row>
    <row r="109" spans="1:5" ht="0.75" customHeight="1" x14ac:dyDescent="0.25">
      <c r="A109" s="45" t="s">
        <v>87</v>
      </c>
      <c r="B109" s="45" t="s">
        <v>84</v>
      </c>
      <c r="C109" s="22"/>
      <c r="D109" s="22"/>
      <c r="E109" s="20"/>
    </row>
    <row r="110" spans="1:5" ht="38.25" hidden="1" x14ac:dyDescent="0.25">
      <c r="A110" s="45" t="s">
        <v>88</v>
      </c>
      <c r="B110" s="45" t="s">
        <v>85</v>
      </c>
      <c r="C110" s="22"/>
      <c r="D110" s="22"/>
      <c r="E110" s="20"/>
    </row>
    <row r="111" spans="1:5" ht="66" customHeight="1" x14ac:dyDescent="0.25">
      <c r="A111" s="11" t="s">
        <v>199</v>
      </c>
      <c r="B111" s="46" t="s">
        <v>182</v>
      </c>
      <c r="C111" s="57">
        <f>C112</f>
        <v>12170134.83</v>
      </c>
      <c r="D111" s="57">
        <v>8341596</v>
      </c>
      <c r="E111" s="57">
        <v>8341596</v>
      </c>
    </row>
    <row r="112" spans="1:5" ht="71.45" customHeight="1" x14ac:dyDescent="0.25">
      <c r="A112" s="11" t="s">
        <v>200</v>
      </c>
      <c r="B112" s="46" t="s">
        <v>86</v>
      </c>
      <c r="C112" s="57">
        <v>12170134.83</v>
      </c>
      <c r="D112" s="57">
        <v>8341596</v>
      </c>
      <c r="E112" s="57">
        <v>8341596</v>
      </c>
    </row>
    <row r="113" spans="1:5" ht="72.599999999999994" hidden="1" customHeight="1" x14ac:dyDescent="0.25">
      <c r="A113" s="11" t="s">
        <v>150</v>
      </c>
      <c r="B113" s="46" t="s">
        <v>151</v>
      </c>
      <c r="C113" s="57"/>
      <c r="D113" s="57"/>
      <c r="E113" s="57"/>
    </row>
    <row r="114" spans="1:5" ht="72.599999999999994" hidden="1" customHeight="1" x14ac:dyDescent="0.25">
      <c r="A114" s="11" t="s">
        <v>149</v>
      </c>
      <c r="B114" s="46" t="s">
        <v>155</v>
      </c>
      <c r="C114" s="57"/>
      <c r="D114" s="57"/>
      <c r="E114" s="57"/>
    </row>
    <row r="115" spans="1:5" ht="100.5" customHeight="1" x14ac:dyDescent="0.25">
      <c r="A115" s="11" t="s">
        <v>212</v>
      </c>
      <c r="B115" s="46" t="s">
        <v>213</v>
      </c>
      <c r="C115" s="57">
        <v>1816975.23</v>
      </c>
      <c r="D115" s="57">
        <v>1730528.22</v>
      </c>
      <c r="E115" s="57">
        <v>1684798.04</v>
      </c>
    </row>
    <row r="116" spans="1:5" ht="72.599999999999994" customHeight="1" x14ac:dyDescent="0.25">
      <c r="A116" s="11" t="s">
        <v>210</v>
      </c>
      <c r="B116" s="46" t="s">
        <v>211</v>
      </c>
      <c r="C116" s="57">
        <v>1816975.23</v>
      </c>
      <c r="D116" s="57">
        <v>1730528.22</v>
      </c>
      <c r="E116" s="57">
        <v>1684798.04</v>
      </c>
    </row>
    <row r="117" spans="1:5" ht="39" x14ac:dyDescent="0.25">
      <c r="A117" s="11" t="s">
        <v>111</v>
      </c>
      <c r="B117" s="46" t="s">
        <v>89</v>
      </c>
      <c r="C117" s="57">
        <v>1780782</v>
      </c>
      <c r="D117" s="57">
        <v>0</v>
      </c>
      <c r="E117" s="57">
        <v>0</v>
      </c>
    </row>
    <row r="118" spans="1:5" ht="51.75" x14ac:dyDescent="0.25">
      <c r="A118" s="11" t="s">
        <v>112</v>
      </c>
      <c r="B118" s="46" t="s">
        <v>90</v>
      </c>
      <c r="C118" s="57">
        <v>1780782</v>
      </c>
      <c r="D118" s="57">
        <v>0</v>
      </c>
      <c r="E118" s="57">
        <v>0</v>
      </c>
    </row>
    <row r="119" spans="1:5" ht="26.25" x14ac:dyDescent="0.25">
      <c r="A119" s="11" t="s">
        <v>113</v>
      </c>
      <c r="B119" s="46" t="s">
        <v>91</v>
      </c>
      <c r="C119" s="57">
        <v>450000</v>
      </c>
      <c r="D119" s="57">
        <v>450000</v>
      </c>
      <c r="E119" s="57">
        <v>450000</v>
      </c>
    </row>
    <row r="120" spans="1:5" ht="35.25" customHeight="1" x14ac:dyDescent="0.25">
      <c r="A120" s="11" t="s">
        <v>114</v>
      </c>
      <c r="B120" s="46" t="s">
        <v>92</v>
      </c>
      <c r="C120" s="57">
        <v>450000</v>
      </c>
      <c r="D120" s="57">
        <v>450000</v>
      </c>
      <c r="E120" s="57">
        <v>450000</v>
      </c>
    </row>
    <row r="121" spans="1:5" ht="0.75" hidden="1" customHeight="1" x14ac:dyDescent="0.25">
      <c r="A121" s="11" t="s">
        <v>115</v>
      </c>
      <c r="B121" s="46" t="s">
        <v>93</v>
      </c>
      <c r="C121" s="57"/>
      <c r="D121" s="57"/>
      <c r="E121" s="57" t="s">
        <v>229</v>
      </c>
    </row>
    <row r="122" spans="1:5" ht="33" customHeight="1" x14ac:dyDescent="0.25">
      <c r="A122" s="11" t="s">
        <v>94</v>
      </c>
      <c r="B122" s="46" t="s">
        <v>95</v>
      </c>
      <c r="C122" s="57"/>
      <c r="D122" s="57"/>
      <c r="E122" s="57"/>
    </row>
    <row r="123" spans="1:5" x14ac:dyDescent="0.25">
      <c r="A123" s="11" t="s">
        <v>115</v>
      </c>
      <c r="B123" s="46" t="s">
        <v>209</v>
      </c>
      <c r="C123" s="57">
        <v>33891</v>
      </c>
      <c r="D123" s="57">
        <v>33935</v>
      </c>
      <c r="E123" s="57">
        <v>34821</v>
      </c>
    </row>
    <row r="124" spans="1:5" ht="26.25" x14ac:dyDescent="0.25">
      <c r="A124" s="11" t="s">
        <v>214</v>
      </c>
      <c r="B124" s="46" t="s">
        <v>208</v>
      </c>
      <c r="C124" s="57">
        <v>33891</v>
      </c>
      <c r="D124" s="57">
        <v>33935</v>
      </c>
      <c r="E124" s="57">
        <v>34821</v>
      </c>
    </row>
    <row r="125" spans="1:5" ht="13.5" hidden="1" customHeight="1" x14ac:dyDescent="0.25">
      <c r="A125" s="11" t="s">
        <v>215</v>
      </c>
      <c r="B125" s="46" t="s">
        <v>218</v>
      </c>
      <c r="C125" s="57"/>
      <c r="D125" s="57"/>
      <c r="E125" s="57"/>
    </row>
    <row r="126" spans="1:5" ht="31.5" hidden="1" customHeight="1" x14ac:dyDescent="0.25">
      <c r="A126" s="11" t="s">
        <v>216</v>
      </c>
      <c r="B126" s="46" t="s">
        <v>219</v>
      </c>
      <c r="C126" s="57"/>
      <c r="D126" s="57"/>
      <c r="E126" s="57"/>
    </row>
    <row r="127" spans="1:5" ht="48" customHeight="1" x14ac:dyDescent="0.25">
      <c r="A127" s="67" t="s">
        <v>215</v>
      </c>
      <c r="B127" s="68" t="s">
        <v>268</v>
      </c>
      <c r="C127" s="75">
        <f>C128</f>
        <v>129395631.43000001</v>
      </c>
      <c r="D127" s="57">
        <v>0</v>
      </c>
      <c r="E127" s="57">
        <v>0</v>
      </c>
    </row>
    <row r="128" spans="1:5" ht="54.75" customHeight="1" x14ac:dyDescent="0.25">
      <c r="A128" s="67" t="s">
        <v>216</v>
      </c>
      <c r="B128" s="68" t="s">
        <v>269</v>
      </c>
      <c r="C128" s="75">
        <v>129395631.43000001</v>
      </c>
      <c r="D128" s="57">
        <v>0</v>
      </c>
      <c r="E128" s="57">
        <v>0</v>
      </c>
    </row>
    <row r="129" spans="1:5" x14ac:dyDescent="0.25">
      <c r="A129" s="11" t="s">
        <v>116</v>
      </c>
      <c r="B129" s="33" t="s">
        <v>79</v>
      </c>
      <c r="C129" s="57">
        <f>C130</f>
        <v>21631682.420000002</v>
      </c>
      <c r="D129" s="57">
        <f t="shared" ref="D129:E129" si="21">D130</f>
        <v>8424275.5999999996</v>
      </c>
      <c r="E129" s="57">
        <f t="shared" si="21"/>
        <v>3866005</v>
      </c>
    </row>
    <row r="130" spans="1:5" ht="24" customHeight="1" x14ac:dyDescent="0.25">
      <c r="A130" s="11" t="s">
        <v>117</v>
      </c>
      <c r="B130" s="33" t="s">
        <v>80</v>
      </c>
      <c r="C130" s="57">
        <f>C132+C133+C134+C135+C136+C137+C138</f>
        <v>21631682.420000002</v>
      </c>
      <c r="D130" s="57">
        <f t="shared" ref="D130:E130" si="22">D132+D133+D134+D135+D136</f>
        <v>8424275.5999999996</v>
      </c>
      <c r="E130" s="57">
        <f t="shared" si="22"/>
        <v>3866005</v>
      </c>
    </row>
    <row r="131" spans="1:5" ht="0.75" customHeight="1" x14ac:dyDescent="0.25">
      <c r="A131" s="11"/>
      <c r="B131" s="33"/>
      <c r="C131" s="76"/>
      <c r="D131" s="76"/>
      <c r="E131" s="57"/>
    </row>
    <row r="132" spans="1:5" ht="54" customHeight="1" x14ac:dyDescent="0.25">
      <c r="A132" s="11"/>
      <c r="B132" s="33" t="s">
        <v>228</v>
      </c>
      <c r="C132" s="76">
        <v>223200</v>
      </c>
      <c r="D132" s="76">
        <v>223200</v>
      </c>
      <c r="E132" s="57">
        <v>223200</v>
      </c>
    </row>
    <row r="133" spans="1:5" ht="76.5" x14ac:dyDescent="0.25">
      <c r="A133" s="11"/>
      <c r="B133" s="33" t="s">
        <v>246</v>
      </c>
      <c r="C133" s="76"/>
      <c r="D133" s="76">
        <v>2579787.2400000002</v>
      </c>
      <c r="E133" s="57"/>
    </row>
    <row r="134" spans="1:5" ht="27.75" customHeight="1" x14ac:dyDescent="0.25">
      <c r="A134" s="11"/>
      <c r="B134" s="46" t="s">
        <v>257</v>
      </c>
      <c r="C134" s="57">
        <v>229420.42</v>
      </c>
      <c r="D134" s="57">
        <v>5101696.2699999996</v>
      </c>
      <c r="E134" s="57">
        <v>3642805</v>
      </c>
    </row>
    <row r="135" spans="1:5" ht="51" x14ac:dyDescent="0.25">
      <c r="A135" s="11"/>
      <c r="B135" s="33" t="s">
        <v>201</v>
      </c>
      <c r="C135" s="76">
        <v>110513</v>
      </c>
      <c r="D135" s="76"/>
      <c r="E135" s="57"/>
    </row>
    <row r="136" spans="1:5" ht="79.5" customHeight="1" x14ac:dyDescent="0.25">
      <c r="A136" s="11"/>
      <c r="B136" s="33" t="s">
        <v>230</v>
      </c>
      <c r="C136" s="76"/>
      <c r="D136" s="76">
        <v>519592.09</v>
      </c>
      <c r="E136" s="57"/>
    </row>
    <row r="137" spans="1:5" ht="32.25" customHeight="1" x14ac:dyDescent="0.25">
      <c r="A137" s="11"/>
      <c r="B137" s="33" t="s">
        <v>270</v>
      </c>
      <c r="C137" s="76">
        <v>20719200</v>
      </c>
      <c r="D137" s="76"/>
      <c r="E137" s="57"/>
    </row>
    <row r="138" spans="1:5" ht="52.5" customHeight="1" x14ac:dyDescent="0.25">
      <c r="A138" s="11"/>
      <c r="B138" s="33" t="s">
        <v>277</v>
      </c>
      <c r="C138" s="76">
        <v>349349</v>
      </c>
      <c r="D138" s="76"/>
      <c r="E138" s="57"/>
    </row>
    <row r="139" spans="1:5" ht="24.75" customHeight="1" x14ac:dyDescent="0.25">
      <c r="A139" s="47" t="s">
        <v>118</v>
      </c>
      <c r="B139" s="48" t="s">
        <v>100</v>
      </c>
      <c r="C139" s="77">
        <f>C146+C157+C159+C162</f>
        <v>117005167.63</v>
      </c>
      <c r="D139" s="77">
        <f t="shared" ref="D139:E139" si="23">D146+D157+D159+D162</f>
        <v>119227458.55</v>
      </c>
      <c r="E139" s="77">
        <f t="shared" si="23"/>
        <v>121830440.55</v>
      </c>
    </row>
    <row r="140" spans="1:5" hidden="1" x14ac:dyDescent="0.25">
      <c r="A140" s="49"/>
      <c r="B140" s="50"/>
      <c r="C140" s="78"/>
      <c r="D140" s="78"/>
      <c r="E140" s="78"/>
    </row>
    <row r="141" spans="1:5" hidden="1" x14ac:dyDescent="0.25">
      <c r="A141" s="49"/>
      <c r="B141" s="51"/>
      <c r="C141" s="79"/>
      <c r="D141" s="79"/>
      <c r="E141" s="57"/>
    </row>
    <row r="142" spans="1:5" hidden="1" x14ac:dyDescent="0.25">
      <c r="A142" s="49"/>
      <c r="B142" s="52"/>
      <c r="C142" s="80"/>
      <c r="D142" s="80"/>
      <c r="E142" s="81"/>
    </row>
    <row r="143" spans="1:5" hidden="1" x14ac:dyDescent="0.25">
      <c r="A143" s="49"/>
      <c r="B143" s="52"/>
      <c r="C143" s="80"/>
      <c r="D143" s="80"/>
      <c r="E143" s="81"/>
    </row>
    <row r="144" spans="1:5" hidden="1" x14ac:dyDescent="0.25">
      <c r="A144" s="53"/>
      <c r="B144" s="50"/>
      <c r="C144" s="80"/>
      <c r="D144" s="80"/>
      <c r="E144" s="57"/>
    </row>
    <row r="145" spans="1:6" hidden="1" x14ac:dyDescent="0.25">
      <c r="A145" s="54"/>
      <c r="B145" s="51"/>
      <c r="C145" s="80"/>
      <c r="D145" s="80"/>
      <c r="E145" s="57"/>
    </row>
    <row r="146" spans="1:6" ht="36.75" customHeight="1" x14ac:dyDescent="0.25">
      <c r="A146" s="49" t="s">
        <v>121</v>
      </c>
      <c r="B146" s="52" t="s">
        <v>67</v>
      </c>
      <c r="C146" s="78">
        <f>C147</f>
        <v>94005195.629999995</v>
      </c>
      <c r="D146" s="78">
        <f t="shared" ref="D146:E146" si="24">D147</f>
        <v>90246638.549999997</v>
      </c>
      <c r="E146" s="78">
        <f t="shared" si="24"/>
        <v>90246638.549999997</v>
      </c>
    </row>
    <row r="147" spans="1:6" ht="36" customHeight="1" x14ac:dyDescent="0.25">
      <c r="A147" s="54" t="s">
        <v>122</v>
      </c>
      <c r="B147" s="52" t="s">
        <v>68</v>
      </c>
      <c r="C147" s="57">
        <f>C148+C149+C150+C151+C152+C153+C154+C155+C156</f>
        <v>94005195.629999995</v>
      </c>
      <c r="D147" s="57">
        <f t="shared" ref="D147:E147" si="25">D148+D149+D150+D151+D152+D153+D154+D155+D156</f>
        <v>90246638.549999997</v>
      </c>
      <c r="E147" s="57">
        <f t="shared" si="25"/>
        <v>90246638.549999997</v>
      </c>
    </row>
    <row r="148" spans="1:6" ht="89.25" x14ac:dyDescent="0.25">
      <c r="A148" s="49"/>
      <c r="B148" s="50" t="s">
        <v>77</v>
      </c>
      <c r="C148" s="80">
        <v>1194672</v>
      </c>
      <c r="D148" s="80">
        <v>1194672</v>
      </c>
      <c r="E148" s="78">
        <v>1194672</v>
      </c>
    </row>
    <row r="149" spans="1:6" ht="63.75" x14ac:dyDescent="0.25">
      <c r="A149" s="49"/>
      <c r="B149" s="52" t="s">
        <v>152</v>
      </c>
      <c r="C149" s="82">
        <v>61200</v>
      </c>
      <c r="D149" s="82">
        <v>72000</v>
      </c>
      <c r="E149" s="78">
        <v>72000</v>
      </c>
    </row>
    <row r="150" spans="1:6" ht="25.5" x14ac:dyDescent="0.25">
      <c r="A150" s="54"/>
      <c r="B150" s="52" t="s">
        <v>181</v>
      </c>
      <c r="C150" s="58">
        <v>3515400</v>
      </c>
      <c r="D150" s="58">
        <v>4214100</v>
      </c>
      <c r="E150" s="57">
        <v>4214100</v>
      </c>
    </row>
    <row r="151" spans="1:6" ht="25.5" x14ac:dyDescent="0.25">
      <c r="A151" s="49"/>
      <c r="B151" s="65" t="s">
        <v>231</v>
      </c>
      <c r="C151" s="82">
        <v>359000</v>
      </c>
      <c r="D151" s="82">
        <v>359000</v>
      </c>
      <c r="E151" s="78">
        <v>359000</v>
      </c>
    </row>
    <row r="152" spans="1:6" ht="53.25" customHeight="1" x14ac:dyDescent="0.25">
      <c r="A152" s="49"/>
      <c r="B152" s="52" t="s">
        <v>154</v>
      </c>
      <c r="C152" s="82">
        <v>298618</v>
      </c>
      <c r="D152" s="82">
        <v>298618</v>
      </c>
      <c r="E152" s="78">
        <v>298618</v>
      </c>
    </row>
    <row r="153" spans="1:6" ht="25.5" x14ac:dyDescent="0.25">
      <c r="A153" s="49"/>
      <c r="B153" s="52" t="s">
        <v>153</v>
      </c>
      <c r="C153" s="58">
        <v>88329214</v>
      </c>
      <c r="D153" s="58">
        <v>83950253</v>
      </c>
      <c r="E153" s="57">
        <v>83950253</v>
      </c>
    </row>
    <row r="154" spans="1:6" ht="76.5" x14ac:dyDescent="0.25">
      <c r="A154" s="54"/>
      <c r="B154" s="52" t="s">
        <v>217</v>
      </c>
      <c r="C154" s="58">
        <v>59724</v>
      </c>
      <c r="D154" s="58">
        <v>59724</v>
      </c>
      <c r="E154" s="57">
        <v>59724</v>
      </c>
    </row>
    <row r="155" spans="1:6" ht="114.75" x14ac:dyDescent="0.25">
      <c r="A155" s="54"/>
      <c r="B155" s="52" t="s">
        <v>180</v>
      </c>
      <c r="C155" s="58">
        <v>152967.63</v>
      </c>
      <c r="D155" s="58">
        <v>63871.55</v>
      </c>
      <c r="E155" s="57">
        <v>63871.55</v>
      </c>
    </row>
    <row r="156" spans="1:6" ht="38.25" x14ac:dyDescent="0.25">
      <c r="A156" s="54"/>
      <c r="B156" s="52" t="s">
        <v>232</v>
      </c>
      <c r="C156" s="58">
        <v>34400</v>
      </c>
      <c r="D156" s="58">
        <v>34400</v>
      </c>
      <c r="E156" s="57">
        <v>34400</v>
      </c>
    </row>
    <row r="157" spans="1:6" ht="62.25" customHeight="1" x14ac:dyDescent="0.25">
      <c r="A157" s="49" t="s">
        <v>123</v>
      </c>
      <c r="B157" s="52" t="s">
        <v>241</v>
      </c>
      <c r="C157" s="81">
        <f>C158</f>
        <v>230455</v>
      </c>
      <c r="D157" s="81">
        <v>555455</v>
      </c>
      <c r="E157" s="81">
        <v>555455</v>
      </c>
      <c r="F157" s="66"/>
    </row>
    <row r="158" spans="1:6" ht="75" customHeight="1" x14ac:dyDescent="0.25">
      <c r="A158" s="49" t="s">
        <v>124</v>
      </c>
      <c r="B158" s="52" t="s">
        <v>240</v>
      </c>
      <c r="C158" s="58">
        <v>230455</v>
      </c>
      <c r="D158" s="58">
        <v>555455</v>
      </c>
      <c r="E158" s="57">
        <v>555455</v>
      </c>
    </row>
    <row r="159" spans="1:6" ht="58.5" customHeight="1" x14ac:dyDescent="0.25">
      <c r="A159" s="49" t="s">
        <v>125</v>
      </c>
      <c r="B159" s="52" t="s">
        <v>259</v>
      </c>
      <c r="C159" s="58">
        <f>C160</f>
        <v>22767143</v>
      </c>
      <c r="D159" s="58">
        <v>28422900</v>
      </c>
      <c r="E159" s="57">
        <v>31006800</v>
      </c>
    </row>
    <row r="160" spans="1:6" ht="67.5" customHeight="1" x14ac:dyDescent="0.25">
      <c r="A160" s="49" t="s">
        <v>126</v>
      </c>
      <c r="B160" s="52" t="s">
        <v>258</v>
      </c>
      <c r="C160" s="58">
        <v>22767143</v>
      </c>
      <c r="D160" s="58">
        <v>28422900</v>
      </c>
      <c r="E160" s="57">
        <v>31006800</v>
      </c>
    </row>
    <row r="161" spans="1:5" ht="41.25" hidden="1" customHeight="1" x14ac:dyDescent="0.25">
      <c r="A161" s="49" t="s">
        <v>119</v>
      </c>
      <c r="B161" s="52" t="s">
        <v>83</v>
      </c>
      <c r="C161" s="58"/>
      <c r="D161" s="58"/>
      <c r="E161" s="58"/>
    </row>
    <row r="162" spans="1:5" ht="51" x14ac:dyDescent="0.25">
      <c r="A162" s="49" t="s">
        <v>119</v>
      </c>
      <c r="B162" s="52" t="s">
        <v>243</v>
      </c>
      <c r="C162" s="58">
        <v>2374</v>
      </c>
      <c r="D162" s="58">
        <v>2465</v>
      </c>
      <c r="E162" s="58">
        <v>21547</v>
      </c>
    </row>
    <row r="163" spans="1:5" ht="52.5" customHeight="1" x14ac:dyDescent="0.25">
      <c r="A163" s="49" t="s">
        <v>120</v>
      </c>
      <c r="B163" s="52" t="s">
        <v>242</v>
      </c>
      <c r="C163" s="58">
        <v>2374</v>
      </c>
      <c r="D163" s="58">
        <v>2465</v>
      </c>
      <c r="E163" s="57">
        <v>21547</v>
      </c>
    </row>
    <row r="164" spans="1:5" ht="0.75" customHeight="1" x14ac:dyDescent="0.25">
      <c r="A164" s="58"/>
      <c r="B164" s="58"/>
      <c r="C164" s="29"/>
      <c r="D164" s="29"/>
      <c r="E164" s="29"/>
    </row>
    <row r="165" spans="1:5" hidden="1" x14ac:dyDescent="0.25">
      <c r="A165" s="58"/>
      <c r="B165" s="57"/>
      <c r="C165" s="29"/>
      <c r="D165" s="29"/>
      <c r="E165" s="29"/>
    </row>
    <row r="166" spans="1:5" hidden="1" x14ac:dyDescent="0.25">
      <c r="A166" s="58"/>
      <c r="B166" s="57"/>
      <c r="C166" s="29"/>
      <c r="D166" s="29"/>
      <c r="E166" s="29"/>
    </row>
    <row r="167" spans="1:5" hidden="1" x14ac:dyDescent="0.25">
      <c r="A167" s="58"/>
      <c r="B167" s="57"/>
      <c r="C167" s="29"/>
      <c r="D167" s="29"/>
      <c r="E167" s="29"/>
    </row>
    <row r="168" spans="1:5" x14ac:dyDescent="0.25">
      <c r="A168" s="6" t="s">
        <v>127</v>
      </c>
      <c r="B168" s="31" t="s">
        <v>71</v>
      </c>
      <c r="C168" s="83">
        <f>C169+C174+C176+C178+C180</f>
        <v>37263002.939999998</v>
      </c>
      <c r="D168" s="83">
        <f>D169+D176+D178+D180</f>
        <v>7262982.5999999996</v>
      </c>
      <c r="E168" s="83">
        <f>E169+E176+E178+E180</f>
        <v>7435840.3499999996</v>
      </c>
    </row>
    <row r="169" spans="1:5" ht="51" x14ac:dyDescent="0.25">
      <c r="A169" s="11" t="s">
        <v>128</v>
      </c>
      <c r="B169" s="33" t="s">
        <v>75</v>
      </c>
      <c r="C169" s="84">
        <f>C170</f>
        <v>1772537</v>
      </c>
      <c r="D169" s="84">
        <f>D170</f>
        <v>1810450</v>
      </c>
      <c r="E169" s="84">
        <f>E170</f>
        <v>1850021</v>
      </c>
    </row>
    <row r="170" spans="1:5" ht="51" x14ac:dyDescent="0.25">
      <c r="A170" s="11" t="s">
        <v>129</v>
      </c>
      <c r="B170" s="33" t="s">
        <v>76</v>
      </c>
      <c r="C170" s="84">
        <f>C171+C172+C173</f>
        <v>1772537</v>
      </c>
      <c r="D170" s="84">
        <f>D171+D172+D173</f>
        <v>1810450</v>
      </c>
      <c r="E170" s="84">
        <f>E171+E172+E173</f>
        <v>1850021</v>
      </c>
    </row>
    <row r="171" spans="1:5" ht="45" customHeight="1" x14ac:dyDescent="0.25">
      <c r="A171" s="11"/>
      <c r="B171" s="14" t="s">
        <v>102</v>
      </c>
      <c r="C171" s="85">
        <v>1769537</v>
      </c>
      <c r="D171" s="85">
        <v>1807450</v>
      </c>
      <c r="E171" s="23">
        <v>1847021</v>
      </c>
    </row>
    <row r="172" spans="1:5" ht="45" customHeight="1" x14ac:dyDescent="0.25">
      <c r="A172" s="11"/>
      <c r="B172" s="14" t="s">
        <v>204</v>
      </c>
      <c r="C172" s="85">
        <v>1800</v>
      </c>
      <c r="D172" s="85">
        <v>1800</v>
      </c>
      <c r="E172" s="23">
        <v>1800</v>
      </c>
    </row>
    <row r="173" spans="1:5" ht="45" customHeight="1" x14ac:dyDescent="0.25">
      <c r="A173" s="11"/>
      <c r="B173" s="14" t="s">
        <v>101</v>
      </c>
      <c r="C173" s="85">
        <v>1200</v>
      </c>
      <c r="D173" s="85">
        <v>1200</v>
      </c>
      <c r="E173" s="23">
        <v>1200</v>
      </c>
    </row>
    <row r="174" spans="1:5" ht="130.5" customHeight="1" x14ac:dyDescent="0.25">
      <c r="A174" s="11" t="s">
        <v>272</v>
      </c>
      <c r="B174" s="14" t="s">
        <v>273</v>
      </c>
      <c r="C174" s="80">
        <f>C175</f>
        <v>78120</v>
      </c>
      <c r="D174" s="85"/>
      <c r="E174" s="23"/>
    </row>
    <row r="175" spans="1:5" ht="127.5" customHeight="1" x14ac:dyDescent="0.25">
      <c r="A175" s="11" t="s">
        <v>274</v>
      </c>
      <c r="B175" s="14" t="s">
        <v>275</v>
      </c>
      <c r="C175" s="80">
        <v>78120</v>
      </c>
      <c r="D175" s="85"/>
      <c r="E175" s="23"/>
    </row>
    <row r="176" spans="1:5" ht="108" customHeight="1" x14ac:dyDescent="0.25">
      <c r="A176" s="11" t="s">
        <v>202</v>
      </c>
      <c r="B176" s="14" t="s">
        <v>245</v>
      </c>
      <c r="C176" s="85">
        <v>8228740</v>
      </c>
      <c r="D176" s="85">
        <v>4609080</v>
      </c>
      <c r="E176" s="23">
        <v>4609080</v>
      </c>
    </row>
    <row r="177" spans="1:5" ht="107.25" customHeight="1" x14ac:dyDescent="0.25">
      <c r="A177" s="11" t="s">
        <v>203</v>
      </c>
      <c r="B177" s="14" t="s">
        <v>244</v>
      </c>
      <c r="C177" s="85">
        <v>8228740</v>
      </c>
      <c r="D177" s="85">
        <v>4609080</v>
      </c>
      <c r="E177" s="23">
        <v>4609080</v>
      </c>
    </row>
    <row r="178" spans="1:5" ht="66" customHeight="1" x14ac:dyDescent="0.25">
      <c r="A178" s="11" t="s">
        <v>233</v>
      </c>
      <c r="B178" s="14" t="s">
        <v>234</v>
      </c>
      <c r="C178" s="85">
        <v>463940.6</v>
      </c>
      <c r="D178" s="85">
        <v>463940.6</v>
      </c>
      <c r="E178" s="23">
        <v>562112.35</v>
      </c>
    </row>
    <row r="179" spans="1:5" ht="71.25" customHeight="1" x14ac:dyDescent="0.25">
      <c r="A179" s="11" t="s">
        <v>235</v>
      </c>
      <c r="B179" s="14" t="s">
        <v>236</v>
      </c>
      <c r="C179" s="85">
        <v>463940.6</v>
      </c>
      <c r="D179" s="85">
        <v>463940.6</v>
      </c>
      <c r="E179" s="23">
        <v>562112.35</v>
      </c>
    </row>
    <row r="180" spans="1:5" x14ac:dyDescent="0.25">
      <c r="A180" s="11" t="s">
        <v>130</v>
      </c>
      <c r="B180" s="33" t="s">
        <v>72</v>
      </c>
      <c r="C180" s="84">
        <f>C181</f>
        <v>26719665.34</v>
      </c>
      <c r="D180" s="84">
        <f t="shared" ref="D180:E180" si="26">D181</f>
        <v>379512</v>
      </c>
      <c r="E180" s="84">
        <f t="shared" si="26"/>
        <v>414627</v>
      </c>
    </row>
    <row r="181" spans="1:5" ht="25.5" x14ac:dyDescent="0.25">
      <c r="A181" s="41" t="s">
        <v>131</v>
      </c>
      <c r="B181" s="42" t="s">
        <v>73</v>
      </c>
      <c r="C181" s="84">
        <f>C182+C183+C184</f>
        <v>26719665.34</v>
      </c>
      <c r="D181" s="84">
        <f t="shared" ref="D181:E181" si="27">D182</f>
        <v>379512</v>
      </c>
      <c r="E181" s="84">
        <f t="shared" si="27"/>
        <v>414627</v>
      </c>
    </row>
    <row r="182" spans="1:5" ht="28.5" customHeight="1" x14ac:dyDescent="0.25">
      <c r="A182" s="41"/>
      <c r="B182" s="33" t="s">
        <v>247</v>
      </c>
      <c r="C182" s="59">
        <v>345446</v>
      </c>
      <c r="D182" s="59">
        <v>379512</v>
      </c>
      <c r="E182" s="22">
        <v>414627</v>
      </c>
    </row>
    <row r="183" spans="1:5" ht="28.5" customHeight="1" x14ac:dyDescent="0.25">
      <c r="A183" s="41"/>
      <c r="B183" s="33" t="s">
        <v>271</v>
      </c>
      <c r="C183" s="59">
        <v>25851186.34</v>
      </c>
      <c r="D183" s="59"/>
      <c r="E183" s="22"/>
    </row>
    <row r="184" spans="1:5" ht="28.5" customHeight="1" x14ac:dyDescent="0.25">
      <c r="A184" s="41"/>
      <c r="B184" s="33" t="s">
        <v>276</v>
      </c>
      <c r="C184" s="59">
        <v>523033</v>
      </c>
      <c r="D184" s="59"/>
      <c r="E184" s="22"/>
    </row>
    <row r="185" spans="1:5" ht="24" customHeight="1" x14ac:dyDescent="0.25">
      <c r="A185" s="6"/>
      <c r="B185" s="6" t="s">
        <v>74</v>
      </c>
      <c r="C185" s="86">
        <f>C99+C14</f>
        <v>451065891.60000002</v>
      </c>
      <c r="D185" s="86">
        <f>D99+D14</f>
        <v>235365821.97</v>
      </c>
      <c r="E185" s="86">
        <f>E99+E14</f>
        <v>235554030.94</v>
      </c>
    </row>
    <row r="186" spans="1:5" ht="55.5" customHeight="1" x14ac:dyDescent="0.25">
      <c r="E186" s="2"/>
    </row>
    <row r="187" spans="1:5" ht="64.5" customHeight="1" x14ac:dyDescent="0.25">
      <c r="E187" s="2"/>
    </row>
  </sheetData>
  <mergeCells count="7">
    <mergeCell ref="A9:E9"/>
    <mergeCell ref="A11:A13"/>
    <mergeCell ref="B11:B13"/>
    <mergeCell ref="E11:E13"/>
    <mergeCell ref="B6:E6"/>
    <mergeCell ref="C11:C13"/>
    <mergeCell ref="D11:D13"/>
  </mergeCells>
  <phoneticPr fontId="0" type="noConversion"/>
  <pageMargins left="0.11811023622047245" right="0.11811023622047245"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Трусова</dc:creator>
  <cp:lastModifiedBy>Богдановская Л. В.</cp:lastModifiedBy>
  <cp:lastPrinted>2024-02-02T05:55:54Z</cp:lastPrinted>
  <dcterms:created xsi:type="dcterms:W3CDTF">2014-11-05T13:31:02Z</dcterms:created>
  <dcterms:modified xsi:type="dcterms:W3CDTF">2025-01-10T09:37:17Z</dcterms:modified>
</cp:coreProperties>
</file>