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'Лист1'!$A$1:$L$48</definedName>
  </definedNames>
  <calcPr fullCalcOnLoad="1"/>
</workbook>
</file>

<file path=xl/sharedStrings.xml><?xml version="1.0" encoding="utf-8"?>
<sst xmlns="http://schemas.openxmlformats.org/spreadsheetml/2006/main" count="88" uniqueCount="88">
  <si>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</si>
  <si>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</si>
  <si>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</si>
  <si>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</si>
  <si>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</si>
  <si>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</si>
  <si>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</si>
  <si>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</si>
  <si>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</si>
  <si>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</si>
  <si>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</si>
  <si>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</si>
  <si>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</si>
  <si>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</si>
  <si>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</si>
  <si>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</si>
  <si>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</si>
  <si>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</si>
  <si>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</si>
  <si>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1402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</si>
  <si>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</si>
  <si>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</si>
  <si>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</si>
  <si>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</si>
  <si>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</si>
  <si>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</si>
  <si>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</si>
  <si>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</si>
  <si>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</si>
  <si>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</si>
  <si>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</si>
  <si>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</si>
  <si>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</si>
  <si>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</si>
  <si>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</si>
  <si>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</si>
  <si>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</si>
  <si>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</si>
  <si>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</si>
  <si>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</si>
  <si>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</si>
  <si>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</si>
  <si>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</si>
  <si>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</si>
  <si>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</si>
  <si>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</si>
  <si>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</si>
  <si>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</si>
  <si>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</si>
  <si>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</si>
  <si>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</si>
  <si>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</si>
  <si>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</si>
  <si>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</si>
  <si>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</si>
  <si>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</si>
  <si>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</si>
  <si>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</si>
  <si>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</si>
  <si>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</si>
  <si>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</si>
  <si>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</si>
  <si>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</si>
  <si>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</si>
  <si>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</si>
  <si>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</si>
  <si>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</si>
  <si>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</si>
  <si>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</si>
  <si>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</si>
  <si>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</si>
  <si>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0105</t>
  </si>
  <si>
    <t>Судебная система</t>
  </si>
  <si>
    <t>0408</t>
  </si>
  <si>
    <t>Траспорт</t>
  </si>
  <si>
    <t>1102</t>
  </si>
  <si>
    <t>Массовый спорт</t>
  </si>
  <si>
    <t>Сведения о внесенных в течение 2017 года изменениях в Решение Жирятинского районного Совета народных депутатов №5-232 от 22.12.2016 года "О бюджете Жирятинского района на 2017 год и на плановый период 2018 и 2019 годов" в части расходов</t>
  </si>
  <si>
    <t>Сумма                                      на 2017 год                                        Решение  от 22.12.2016 № 5-232 (первоначальный)</t>
  </si>
  <si>
    <t>0703</t>
  </si>
  <si>
    <t>Дополнительное образование детей</t>
  </si>
  <si>
    <t>Решение  от 28.02.2017 № 5-243</t>
  </si>
  <si>
    <t>Решение  от 28.04.2017 № 5-253</t>
  </si>
  <si>
    <t>Решение от 21.06.2017 № 5-265</t>
  </si>
  <si>
    <t>Решение от 12.10.2017 № 5-285</t>
  </si>
  <si>
    <t>Решение от 8.12.2017 № 5-303</t>
  </si>
  <si>
    <t>Решение от 20.12.2017 № 5-314</t>
  </si>
  <si>
    <t>Сумма 
на 2017 год                                            (с учётом изменений)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</si>
</sst>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3" fillId="30" borderId="10" xfId="52" applyFont="1" applyFill="1" applyBorder="1" applyAlignment="1">
      <alignment horizontal="justify" vertical="top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/>
    </xf>
    <xf numFmtId="0" fontId="4" fillId="30" borderId="10" xfId="52" applyFont="1" applyFill="1" applyBorder="1" applyAlignment="1">
      <alignment horizontal="justify" vertical="top" wrapText="1"/>
      <protection/>
    </xf>
    <xf numFmtId="0" fontId="3" fillId="30" borderId="12" xfId="52" applyFont="1" applyFill="1" applyBorder="1" applyAlignment="1">
      <alignment horizontal="justify" vertical="top" wrapText="1"/>
      <protection/>
    </xf>
    <xf numFmtId="49" fontId="52" fillId="0" borderId="11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" fontId="53" fillId="30" borderId="13" xfId="52" applyNumberFormat="1" applyFont="1" applyFill="1" applyBorder="1" applyAlignment="1">
      <alignment horizontal="center" vertical="center" shrinkToFit="1"/>
      <protection/>
    </xf>
    <xf numFmtId="4" fontId="5" fillId="30" borderId="13" xfId="52" applyNumberFormat="1" applyFont="1" applyFill="1" applyBorder="1" applyAlignment="1">
      <alignment horizontal="center" vertical="center" shrinkToFit="1"/>
      <protection/>
    </xf>
    <xf numFmtId="4" fontId="6" fillId="30" borderId="10" xfId="52" applyNumberFormat="1" applyFont="1" applyFill="1" applyBorder="1" applyAlignment="1">
      <alignment horizontal="center" vertical="center" shrinkToFit="1"/>
      <protection/>
    </xf>
    <xf numFmtId="4" fontId="5" fillId="30" borderId="10" xfId="52" applyNumberFormat="1" applyFont="1" applyFill="1" applyBorder="1" applyAlignment="1">
      <alignment horizontal="center" vertical="center" shrinkToFit="1"/>
      <protection/>
    </xf>
    <xf numFmtId="4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4" fontId="6" fillId="30" borderId="13" xfId="52" applyNumberFormat="1" applyFont="1" applyFill="1" applyBorder="1" applyAlignment="1">
      <alignment horizontal="center" vertical="center" shrinkToFit="1"/>
      <protection/>
    </xf>
    <xf numFmtId="0" fontId="53" fillId="0" borderId="10" xfId="0" applyFont="1" applyBorder="1" applyAlignment="1">
      <alignment horizontal="center" vertical="center" wrapText="1"/>
    </xf>
    <xf numFmtId="4" fontId="54" fillId="30" borderId="13" xfId="52" applyNumberFormat="1" applyFont="1" applyFill="1" applyBorder="1" applyAlignment="1">
      <alignment horizontal="center" vertical="center" shrinkToFit="1"/>
      <protection/>
    </xf>
    <xf numFmtId="4" fontId="54" fillId="30" borderId="10" xfId="52" applyNumberFormat="1" applyFont="1" applyFill="1" applyBorder="1" applyAlignment="1">
      <alignment horizontal="center" vertical="center" shrinkToFit="1"/>
      <protection/>
    </xf>
    <xf numFmtId="4" fontId="53" fillId="30" borderId="10" xfId="52" applyNumberFormat="1" applyFont="1" applyFill="1" applyBorder="1" applyAlignment="1">
      <alignment horizontal="center" vertical="center" shrinkToFit="1"/>
      <protection/>
    </xf>
    <xf numFmtId="4" fontId="54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4" fontId="5" fillId="30" borderId="14" xfId="52" applyNumberFormat="1" applyFont="1" applyFill="1" applyBorder="1" applyAlignment="1">
      <alignment horizontal="center" vertical="center" shrinkToFit="1"/>
      <protection/>
    </xf>
    <xf numFmtId="4" fontId="5" fillId="30" borderId="15" xfId="52" applyNumberFormat="1" applyFont="1" applyFill="1" applyBorder="1" applyAlignment="1">
      <alignment horizontal="center" vertical="center" shrinkToFit="1"/>
      <protection/>
    </xf>
    <xf numFmtId="0" fontId="55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view="pageBreakPreview" zoomScale="89" zoomScaleSheetLayoutView="89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5"/>
  <cols>
    <col min="1" max="1" width="7.00390625" style="0" customWidth="1"/>
    <col min="2" max="2" width="57.28125" style="0" customWidth="1"/>
    <col min="3" max="3" width="24.28125" style="0" customWidth="1"/>
    <col min="4" max="5" width="22.140625" style="0" customWidth="1"/>
    <col min="6" max="6" width="22.00390625" style="0" customWidth="1"/>
    <col min="7" max="9" width="22.28125" style="0" customWidth="1"/>
    <col min="10" max="10" width="22.8515625" style="0" hidden="1" customWidth="1"/>
    <col min="11" max="11" width="18.421875" style="0" hidden="1" customWidth="1"/>
    <col min="12" max="12" width="23.8515625" style="0" customWidth="1"/>
  </cols>
  <sheetData>
    <row r="1" ht="4.5" customHeight="1"/>
    <row r="2" spans="1:12" ht="46.5" customHeight="1">
      <c r="A2" s="30" t="s">
        <v>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5">
      <c r="L3" s="9" t="s">
        <v>50</v>
      </c>
    </row>
    <row r="4" spans="1:12" ht="93.75" customHeight="1">
      <c r="A4" s="1" t="s">
        <v>21</v>
      </c>
      <c r="B4" s="1" t="s">
        <v>49</v>
      </c>
      <c r="C4" s="27" t="s">
        <v>78</v>
      </c>
      <c r="D4" s="27" t="s">
        <v>81</v>
      </c>
      <c r="E4" s="27" t="s">
        <v>82</v>
      </c>
      <c r="F4" s="27" t="s">
        <v>83</v>
      </c>
      <c r="G4" s="27" t="s">
        <v>84</v>
      </c>
      <c r="H4" s="27" t="s">
        <v>85</v>
      </c>
      <c r="I4" s="27" t="s">
        <v>86</v>
      </c>
      <c r="J4" s="22"/>
      <c r="K4" s="22"/>
      <c r="L4" s="27" t="s">
        <v>87</v>
      </c>
    </row>
    <row r="5" spans="1:12" s="8" customFormat="1" ht="15.75" customHeight="1">
      <c r="A5" s="7">
        <v>1</v>
      </c>
      <c r="B5" s="7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9</v>
      </c>
      <c r="L5" s="20">
        <v>11</v>
      </c>
    </row>
    <row r="6" spans="1:12" s="8" customFormat="1" ht="20.25" customHeight="1">
      <c r="A6" s="10" t="s">
        <v>51</v>
      </c>
      <c r="B6" s="11" t="s">
        <v>52</v>
      </c>
      <c r="C6" s="21">
        <f>C7+C8+C9+C10+C11+C12+C13+C14</f>
        <v>15585333</v>
      </c>
      <c r="D6" s="21">
        <f>D7+D8+D9+D10+D11+D12+D13+D14</f>
        <v>890000</v>
      </c>
      <c r="E6" s="21">
        <f>E7+E8+E9+E10+E11+E12+E13+E14</f>
        <v>852844</v>
      </c>
      <c r="F6" s="21">
        <f aca="true" t="shared" si="0" ref="F6:K6">F7+F8+F9+F11+F12+F13+F14</f>
        <v>4922508</v>
      </c>
      <c r="G6" s="21">
        <f t="shared" si="0"/>
        <v>1072257</v>
      </c>
      <c r="H6" s="21">
        <f t="shared" si="0"/>
        <v>-389154</v>
      </c>
      <c r="I6" s="21">
        <f t="shared" si="0"/>
        <v>-10661</v>
      </c>
      <c r="J6" s="23">
        <f t="shared" si="0"/>
        <v>0</v>
      </c>
      <c r="K6" s="21">
        <f t="shared" si="0"/>
        <v>0</v>
      </c>
      <c r="L6" s="21">
        <f>L7+L8+L9+L10+L11+L12+L13+L14</f>
        <v>22923127</v>
      </c>
    </row>
    <row r="7" spans="1:12" ht="49.5">
      <c r="A7" s="3" t="s">
        <v>0</v>
      </c>
      <c r="B7" s="6" t="s">
        <v>22</v>
      </c>
      <c r="C7" s="16">
        <v>667080</v>
      </c>
      <c r="D7" s="16"/>
      <c r="E7" s="16"/>
      <c r="F7" s="16">
        <v>92933</v>
      </c>
      <c r="G7" s="16"/>
      <c r="H7" s="16"/>
      <c r="I7" s="16"/>
      <c r="J7" s="15">
        <v>0</v>
      </c>
      <c r="K7" s="16"/>
      <c r="L7" s="16">
        <f>C7+D7+E7+F7+G7+H7+I7+J7+K7</f>
        <v>760013</v>
      </c>
    </row>
    <row r="8" spans="1:12" ht="66">
      <c r="A8" s="3" t="s">
        <v>1</v>
      </c>
      <c r="B8" s="6" t="s">
        <v>23</v>
      </c>
      <c r="C8" s="16">
        <v>320121</v>
      </c>
      <c r="D8" s="16"/>
      <c r="E8" s="16"/>
      <c r="F8" s="16">
        <v>88766</v>
      </c>
      <c r="G8" s="16"/>
      <c r="H8" s="16">
        <v>8909</v>
      </c>
      <c r="I8" s="16"/>
      <c r="J8" s="15">
        <v>0</v>
      </c>
      <c r="K8" s="16"/>
      <c r="L8" s="16">
        <f aca="true" t="shared" si="1" ref="L8:L14">C8+D8+E8+F8+G8+H8+I8+J8+K8</f>
        <v>417796</v>
      </c>
    </row>
    <row r="9" spans="1:12" ht="66">
      <c r="A9" s="3" t="s">
        <v>2</v>
      </c>
      <c r="B9" s="6" t="s">
        <v>24</v>
      </c>
      <c r="C9" s="16">
        <v>9616299</v>
      </c>
      <c r="D9" s="16">
        <v>708000</v>
      </c>
      <c r="E9" s="16">
        <v>285000</v>
      </c>
      <c r="F9" s="16">
        <v>3545755</v>
      </c>
      <c r="G9" s="16">
        <v>788124</v>
      </c>
      <c r="H9" s="16">
        <v>-350000</v>
      </c>
      <c r="I9" s="16"/>
      <c r="J9" s="15">
        <v>0</v>
      </c>
      <c r="K9" s="16"/>
      <c r="L9" s="16">
        <f t="shared" si="1"/>
        <v>14593178</v>
      </c>
    </row>
    <row r="10" spans="1:12" ht="18.75">
      <c r="A10" s="3" t="s">
        <v>71</v>
      </c>
      <c r="B10" s="6" t="s">
        <v>72</v>
      </c>
      <c r="C10" s="16">
        <v>0</v>
      </c>
      <c r="D10" s="16"/>
      <c r="E10" s="15"/>
      <c r="F10" s="16"/>
      <c r="G10" s="16"/>
      <c r="H10" s="15"/>
      <c r="I10" s="16"/>
      <c r="J10" s="15"/>
      <c r="K10" s="16"/>
      <c r="L10" s="16">
        <f t="shared" si="1"/>
        <v>0</v>
      </c>
    </row>
    <row r="11" spans="1:12" ht="49.5">
      <c r="A11" s="3" t="s">
        <v>3</v>
      </c>
      <c r="B11" s="6" t="s">
        <v>25</v>
      </c>
      <c r="C11" s="16">
        <v>2615439</v>
      </c>
      <c r="D11" s="16"/>
      <c r="E11" s="15"/>
      <c r="F11" s="16">
        <v>659682</v>
      </c>
      <c r="G11" s="16">
        <v>178725</v>
      </c>
      <c r="H11" s="16">
        <v>48400</v>
      </c>
      <c r="I11" s="16">
        <v>-10661</v>
      </c>
      <c r="J11" s="15">
        <v>0</v>
      </c>
      <c r="K11" s="16"/>
      <c r="L11" s="16">
        <f t="shared" si="1"/>
        <v>3491585</v>
      </c>
    </row>
    <row r="12" spans="1:12" ht="18.75">
      <c r="A12" s="3" t="s">
        <v>4</v>
      </c>
      <c r="B12" s="6" t="s">
        <v>26</v>
      </c>
      <c r="C12" s="16">
        <v>0</v>
      </c>
      <c r="D12" s="16"/>
      <c r="E12" s="15"/>
      <c r="F12" s="16">
        <v>10000</v>
      </c>
      <c r="G12" s="15"/>
      <c r="H12" s="16"/>
      <c r="I12" s="16"/>
      <c r="J12" s="15"/>
      <c r="K12" s="16"/>
      <c r="L12" s="16">
        <f t="shared" si="1"/>
        <v>10000</v>
      </c>
    </row>
    <row r="13" spans="1:12" ht="18.75">
      <c r="A13" s="3" t="s">
        <v>5</v>
      </c>
      <c r="B13" s="6" t="s">
        <v>27</v>
      </c>
      <c r="C13" s="16">
        <v>100000</v>
      </c>
      <c r="D13" s="16"/>
      <c r="E13" s="16">
        <v>-5000</v>
      </c>
      <c r="F13" s="16"/>
      <c r="G13" s="16">
        <v>-25000</v>
      </c>
      <c r="H13" s="16"/>
      <c r="I13" s="16"/>
      <c r="J13" s="15">
        <v>0</v>
      </c>
      <c r="K13" s="16"/>
      <c r="L13" s="16">
        <f t="shared" si="1"/>
        <v>70000</v>
      </c>
    </row>
    <row r="14" spans="1:12" ht="18.75" customHeight="1">
      <c r="A14" s="3" t="s">
        <v>6</v>
      </c>
      <c r="B14" s="6" t="s">
        <v>28</v>
      </c>
      <c r="C14" s="16">
        <v>2266394</v>
      </c>
      <c r="D14" s="16">
        <v>182000</v>
      </c>
      <c r="E14" s="16">
        <v>572844</v>
      </c>
      <c r="F14" s="16">
        <v>525372</v>
      </c>
      <c r="G14" s="16">
        <v>130408</v>
      </c>
      <c r="H14" s="16">
        <v>-96463</v>
      </c>
      <c r="I14" s="16"/>
      <c r="J14" s="15">
        <v>0</v>
      </c>
      <c r="K14" s="16"/>
      <c r="L14" s="16">
        <f t="shared" si="1"/>
        <v>3580555</v>
      </c>
    </row>
    <row r="15" spans="1:12" ht="18.75" customHeight="1">
      <c r="A15" s="10" t="s">
        <v>53</v>
      </c>
      <c r="B15" s="11" t="s">
        <v>54</v>
      </c>
      <c r="C15" s="17">
        <f>C16</f>
        <v>414802</v>
      </c>
      <c r="D15" s="17">
        <f aca="true" t="shared" si="2" ref="D15:L15">D16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24">
        <f t="shared" si="2"/>
        <v>0</v>
      </c>
      <c r="K15" s="17">
        <f t="shared" si="2"/>
        <v>0</v>
      </c>
      <c r="L15" s="17">
        <f t="shared" si="2"/>
        <v>414802</v>
      </c>
    </row>
    <row r="16" spans="1:12" ht="18.75" customHeight="1">
      <c r="A16" s="3" t="s">
        <v>7</v>
      </c>
      <c r="B16" s="6" t="s">
        <v>29</v>
      </c>
      <c r="C16" s="28">
        <v>414802</v>
      </c>
      <c r="D16" s="16"/>
      <c r="E16" s="16"/>
      <c r="F16" s="16"/>
      <c r="G16" s="16"/>
      <c r="H16" s="16"/>
      <c r="I16" s="16"/>
      <c r="J16" s="15"/>
      <c r="K16" s="16"/>
      <c r="L16" s="16">
        <f>C16+D16+E16+F16+G16+I16+J16+K16</f>
        <v>414802</v>
      </c>
    </row>
    <row r="17" spans="1:12" ht="33">
      <c r="A17" s="13" t="s">
        <v>55</v>
      </c>
      <c r="B17" s="11" t="s">
        <v>56</v>
      </c>
      <c r="C17" s="17">
        <f>C18</f>
        <v>1239221</v>
      </c>
      <c r="D17" s="17">
        <f aca="true" t="shared" si="3" ref="D17:L17">D18</f>
        <v>39914</v>
      </c>
      <c r="E17" s="17">
        <f t="shared" si="3"/>
        <v>0</v>
      </c>
      <c r="F17" s="17">
        <f t="shared" si="3"/>
        <v>473591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24">
        <f t="shared" si="3"/>
        <v>0</v>
      </c>
      <c r="K17" s="17">
        <f t="shared" si="3"/>
        <v>0</v>
      </c>
      <c r="L17" s="17">
        <f t="shared" si="3"/>
        <v>1752726</v>
      </c>
    </row>
    <row r="18" spans="1:12" ht="49.5">
      <c r="A18" s="4" t="s">
        <v>8</v>
      </c>
      <c r="B18" s="12" t="s">
        <v>30</v>
      </c>
      <c r="C18" s="29">
        <v>1239221</v>
      </c>
      <c r="D18" s="16">
        <v>39914</v>
      </c>
      <c r="E18" s="16"/>
      <c r="F18" s="16">
        <v>473591</v>
      </c>
      <c r="G18" s="16"/>
      <c r="H18" s="16"/>
      <c r="I18" s="15"/>
      <c r="J18" s="15">
        <v>0</v>
      </c>
      <c r="K18" s="16"/>
      <c r="L18" s="16">
        <f>C18+D18+E18+F18+G18+H18+I18+J18+K18</f>
        <v>1752726</v>
      </c>
    </row>
    <row r="19" spans="1:12" ht="18.75">
      <c r="A19" s="10" t="s">
        <v>57</v>
      </c>
      <c r="B19" s="11" t="s">
        <v>58</v>
      </c>
      <c r="C19" s="17">
        <f>C20+C21+C22+C23</f>
        <v>4923064.55</v>
      </c>
      <c r="D19" s="17">
        <f>D20+D21+D22+D23</f>
        <v>2208131.94</v>
      </c>
      <c r="E19" s="17">
        <f>E20+E21+E22+E23</f>
        <v>4064000</v>
      </c>
      <c r="F19" s="17">
        <f aca="true" t="shared" si="4" ref="F19:K19">F20+F22+F23</f>
        <v>280000</v>
      </c>
      <c r="G19" s="17">
        <f t="shared" si="4"/>
        <v>700000</v>
      </c>
      <c r="H19" s="17">
        <f>H20+H21+H22+H23</f>
        <v>80000</v>
      </c>
      <c r="I19" s="17">
        <f t="shared" si="4"/>
        <v>0</v>
      </c>
      <c r="J19" s="24">
        <f t="shared" si="4"/>
        <v>0</v>
      </c>
      <c r="K19" s="17">
        <f t="shared" si="4"/>
        <v>0</v>
      </c>
      <c r="L19" s="17">
        <f>L20+L21+L22+L23</f>
        <v>12255196.49</v>
      </c>
    </row>
    <row r="20" spans="1:12" ht="18.75">
      <c r="A20" s="3" t="s">
        <v>9</v>
      </c>
      <c r="B20" s="6" t="s">
        <v>31</v>
      </c>
      <c r="C20" s="18">
        <v>12546.55</v>
      </c>
      <c r="D20" s="18"/>
      <c r="E20" s="18"/>
      <c r="F20" s="18"/>
      <c r="G20" s="18"/>
      <c r="H20" s="18"/>
      <c r="I20" s="25"/>
      <c r="J20" s="25"/>
      <c r="K20" s="16"/>
      <c r="L20" s="16">
        <f>C20+D20+E20+F20+G20+H20+I20+J20+K20</f>
        <v>12546.55</v>
      </c>
    </row>
    <row r="21" spans="1:12" ht="18.75">
      <c r="A21" s="3" t="s">
        <v>73</v>
      </c>
      <c r="B21" s="6" t="s">
        <v>74</v>
      </c>
      <c r="C21" s="18">
        <v>202703</v>
      </c>
      <c r="D21" s="18"/>
      <c r="E21" s="16"/>
      <c r="F21" s="16"/>
      <c r="G21" s="16"/>
      <c r="H21" s="16"/>
      <c r="I21" s="15"/>
      <c r="J21" s="15"/>
      <c r="K21" s="16"/>
      <c r="L21" s="16">
        <f>C21+D21+E21+F21+G21+H21+I21+J21+K21</f>
        <v>202703</v>
      </c>
    </row>
    <row r="22" spans="1:12" ht="19.5" customHeight="1">
      <c r="A22" s="3" t="s">
        <v>10</v>
      </c>
      <c r="B22" s="6" t="s">
        <v>32</v>
      </c>
      <c r="C22" s="18">
        <v>4507519</v>
      </c>
      <c r="D22" s="18">
        <v>2208131.94</v>
      </c>
      <c r="E22" s="16">
        <v>4064000</v>
      </c>
      <c r="F22" s="16"/>
      <c r="G22" s="16">
        <v>700000</v>
      </c>
      <c r="H22" s="16"/>
      <c r="I22" s="15"/>
      <c r="J22" s="15">
        <v>0</v>
      </c>
      <c r="K22" s="16"/>
      <c r="L22" s="16">
        <f>C22+D22+E22+F22+G22+H22+I22+J22+K22</f>
        <v>11479650.94</v>
      </c>
    </row>
    <row r="23" spans="1:12" ht="36" customHeight="1">
      <c r="A23" s="3" t="s">
        <v>11</v>
      </c>
      <c r="B23" s="6" t="s">
        <v>33</v>
      </c>
      <c r="C23" s="18">
        <v>200296</v>
      </c>
      <c r="D23" s="18"/>
      <c r="E23" s="15"/>
      <c r="F23" s="16">
        <v>280000</v>
      </c>
      <c r="G23" s="15"/>
      <c r="H23" s="16">
        <v>80000</v>
      </c>
      <c r="I23" s="15"/>
      <c r="J23" s="15">
        <v>0</v>
      </c>
      <c r="K23" s="16"/>
      <c r="L23" s="16">
        <f>C23+D23+E23+F23+G23+H23+I23+J23+K23</f>
        <v>560296</v>
      </c>
    </row>
    <row r="24" spans="1:12" ht="18.75">
      <c r="A24" s="10" t="s">
        <v>59</v>
      </c>
      <c r="B24" s="11" t="s">
        <v>60</v>
      </c>
      <c r="C24" s="17">
        <f>C25+C26</f>
        <v>1547679</v>
      </c>
      <c r="D24" s="17">
        <f aca="true" t="shared" si="5" ref="D24:K24">D25+D26</f>
        <v>470086</v>
      </c>
      <c r="E24" s="17">
        <f t="shared" si="5"/>
        <v>-315000</v>
      </c>
      <c r="F24" s="17">
        <f t="shared" si="5"/>
        <v>49786</v>
      </c>
      <c r="G24" s="17">
        <f t="shared" si="5"/>
        <v>4050724</v>
      </c>
      <c r="H24" s="17">
        <f t="shared" si="5"/>
        <v>-50000</v>
      </c>
      <c r="I24" s="17">
        <f t="shared" si="5"/>
        <v>0</v>
      </c>
      <c r="J24" s="24">
        <f t="shared" si="5"/>
        <v>0</v>
      </c>
      <c r="K24" s="17">
        <f t="shared" si="5"/>
        <v>0</v>
      </c>
      <c r="L24" s="17">
        <f>L25+L26</f>
        <v>5753275</v>
      </c>
    </row>
    <row r="25" spans="1:12" ht="18.75">
      <c r="A25" s="3" t="s">
        <v>12</v>
      </c>
      <c r="B25" s="6" t="s">
        <v>34</v>
      </c>
      <c r="C25" s="18">
        <v>147679</v>
      </c>
      <c r="D25" s="18"/>
      <c r="E25" s="16"/>
      <c r="F25" s="16">
        <v>23256</v>
      </c>
      <c r="G25" s="16">
        <v>724</v>
      </c>
      <c r="H25" s="16"/>
      <c r="I25" s="15"/>
      <c r="J25" s="15"/>
      <c r="K25" s="16"/>
      <c r="L25" s="16">
        <f>C25+D25+F25+G25+I25+J25+K25</f>
        <v>171659</v>
      </c>
    </row>
    <row r="26" spans="1:12" ht="18.75">
      <c r="A26" s="3" t="s">
        <v>13</v>
      </c>
      <c r="B26" s="6" t="s">
        <v>35</v>
      </c>
      <c r="C26" s="18">
        <v>1400000</v>
      </c>
      <c r="D26" s="18">
        <v>470086</v>
      </c>
      <c r="E26" s="16">
        <v>-315000</v>
      </c>
      <c r="F26" s="16">
        <v>26530</v>
      </c>
      <c r="G26" s="16">
        <v>4050000</v>
      </c>
      <c r="H26" s="16">
        <v>-50000</v>
      </c>
      <c r="I26" s="15"/>
      <c r="J26" s="15"/>
      <c r="K26" s="16"/>
      <c r="L26" s="16">
        <f>C26+D26+E26+F26+G26+H26+I26+J26+K26</f>
        <v>5581616</v>
      </c>
    </row>
    <row r="27" spans="1:12" ht="18.75">
      <c r="A27" s="10" t="s">
        <v>61</v>
      </c>
      <c r="B27" s="11" t="s">
        <v>62</v>
      </c>
      <c r="C27" s="17">
        <f aca="true" t="shared" si="6" ref="C27:I27">C28+C29+C30+C31+C32</f>
        <v>77876729</v>
      </c>
      <c r="D27" s="17">
        <f t="shared" si="6"/>
        <v>1266404.31</v>
      </c>
      <c r="E27" s="17">
        <f t="shared" si="6"/>
        <v>3056750.1</v>
      </c>
      <c r="F27" s="17">
        <f t="shared" si="6"/>
        <v>8771011</v>
      </c>
      <c r="G27" s="17">
        <f t="shared" si="6"/>
        <v>1521678</v>
      </c>
      <c r="H27" s="17">
        <f t="shared" si="6"/>
        <v>425154</v>
      </c>
      <c r="I27" s="17">
        <f t="shared" si="6"/>
        <v>10661</v>
      </c>
      <c r="J27" s="17">
        <f>J28+J29+J30+J31+J32</f>
        <v>0</v>
      </c>
      <c r="K27" s="17">
        <f>K28+K29+K30+K31+K32</f>
        <v>0</v>
      </c>
      <c r="L27" s="17">
        <f>L28+L29+L30+L31+L32</f>
        <v>92928387.41</v>
      </c>
    </row>
    <row r="28" spans="1:12" ht="18.75">
      <c r="A28" s="3" t="s">
        <v>14</v>
      </c>
      <c r="B28" s="6" t="s">
        <v>36</v>
      </c>
      <c r="C28" s="18">
        <v>12777090</v>
      </c>
      <c r="D28" s="18">
        <v>147891</v>
      </c>
      <c r="E28" s="15"/>
      <c r="F28" s="16">
        <v>209893</v>
      </c>
      <c r="G28" s="16">
        <v>161270</v>
      </c>
      <c r="H28" s="16">
        <v>40429</v>
      </c>
      <c r="I28" s="16">
        <v>1400</v>
      </c>
      <c r="J28" s="15">
        <v>0</v>
      </c>
      <c r="K28" s="16"/>
      <c r="L28" s="16">
        <f>C28+D28+E28+F28+G28+H28+I28+J28+K28</f>
        <v>13337973</v>
      </c>
    </row>
    <row r="29" spans="1:12" ht="18.75">
      <c r="A29" s="3" t="s">
        <v>15</v>
      </c>
      <c r="B29" s="6" t="s">
        <v>37</v>
      </c>
      <c r="C29" s="18">
        <v>49238385</v>
      </c>
      <c r="D29" s="18">
        <v>663210</v>
      </c>
      <c r="E29" s="16">
        <v>2860997</v>
      </c>
      <c r="F29" s="16">
        <v>4069257</v>
      </c>
      <c r="G29" s="16">
        <v>993063</v>
      </c>
      <c r="H29" s="16">
        <v>377941</v>
      </c>
      <c r="I29" s="16">
        <v>-700</v>
      </c>
      <c r="J29" s="15">
        <v>0</v>
      </c>
      <c r="K29" s="16"/>
      <c r="L29" s="16">
        <f>C29+D29+E29+F29+G29+H29+I29+J29+K29</f>
        <v>58202153</v>
      </c>
    </row>
    <row r="30" spans="1:12" ht="18.75">
      <c r="A30" s="3" t="s">
        <v>79</v>
      </c>
      <c r="B30" s="6" t="s">
        <v>80</v>
      </c>
      <c r="C30" s="18">
        <v>4039178</v>
      </c>
      <c r="D30" s="18">
        <v>40525</v>
      </c>
      <c r="E30" s="16">
        <v>167484.1</v>
      </c>
      <c r="F30" s="16">
        <v>910514</v>
      </c>
      <c r="G30" s="16">
        <v>-3512</v>
      </c>
      <c r="H30" s="16">
        <v>38136</v>
      </c>
      <c r="I30" s="16">
        <v>19368</v>
      </c>
      <c r="J30" s="15"/>
      <c r="K30" s="16"/>
      <c r="L30" s="16">
        <f>C30+D30+E30+F30+G30+H30+I30+J30+K30</f>
        <v>5211693.1</v>
      </c>
    </row>
    <row r="31" spans="1:12" ht="18.75">
      <c r="A31" s="3" t="s">
        <v>16</v>
      </c>
      <c r="B31" s="6" t="s">
        <v>38</v>
      </c>
      <c r="C31" s="18">
        <v>196000</v>
      </c>
      <c r="D31" s="18"/>
      <c r="E31" s="16"/>
      <c r="F31" s="15"/>
      <c r="G31" s="16"/>
      <c r="H31" s="16">
        <v>-8000</v>
      </c>
      <c r="I31" s="16"/>
      <c r="J31" s="15"/>
      <c r="K31" s="16"/>
      <c r="L31" s="16">
        <f>C31+D31+E31+F31+G31+H31+I31+J31+K31</f>
        <v>188000</v>
      </c>
    </row>
    <row r="32" spans="1:12" ht="18.75">
      <c r="A32" s="3" t="s">
        <v>17</v>
      </c>
      <c r="B32" s="6" t="s">
        <v>39</v>
      </c>
      <c r="C32" s="18">
        <v>11626076</v>
      </c>
      <c r="D32" s="18">
        <v>414778.31</v>
      </c>
      <c r="E32" s="16">
        <v>28269</v>
      </c>
      <c r="F32" s="16">
        <v>3581347</v>
      </c>
      <c r="G32" s="16">
        <v>370857</v>
      </c>
      <c r="H32" s="16">
        <v>-23352</v>
      </c>
      <c r="I32" s="16">
        <v>-9407</v>
      </c>
      <c r="J32" s="15">
        <v>0</v>
      </c>
      <c r="K32" s="16"/>
      <c r="L32" s="16">
        <f>C32+D32+E32+F32+G32+H32+I32+J32+K32</f>
        <v>15988568.31</v>
      </c>
    </row>
    <row r="33" spans="1:12" ht="18.75">
      <c r="A33" s="10" t="s">
        <v>63</v>
      </c>
      <c r="B33" s="11" t="s">
        <v>64</v>
      </c>
      <c r="C33" s="17">
        <f>C34+C35</f>
        <v>7245244</v>
      </c>
      <c r="D33" s="17">
        <f aca="true" t="shared" si="7" ref="D33:K33">D34+D35</f>
        <v>0</v>
      </c>
      <c r="E33" s="17">
        <f t="shared" si="7"/>
        <v>1083838.6</v>
      </c>
      <c r="F33" s="17">
        <f t="shared" si="7"/>
        <v>2481554</v>
      </c>
      <c r="G33" s="17">
        <f t="shared" si="7"/>
        <v>580382.17</v>
      </c>
      <c r="H33" s="17">
        <f t="shared" si="7"/>
        <v>22000</v>
      </c>
      <c r="I33" s="17">
        <f t="shared" si="7"/>
        <v>0</v>
      </c>
      <c r="J33" s="24">
        <v>0</v>
      </c>
      <c r="K33" s="17">
        <f t="shared" si="7"/>
        <v>0</v>
      </c>
      <c r="L33" s="17">
        <f>L34+L35</f>
        <v>11413018.77</v>
      </c>
    </row>
    <row r="34" spans="1:12" ht="18.75">
      <c r="A34" s="3" t="s">
        <v>18</v>
      </c>
      <c r="B34" s="6" t="s">
        <v>40</v>
      </c>
      <c r="C34" s="18">
        <v>7245244</v>
      </c>
      <c r="D34" s="18"/>
      <c r="E34" s="18">
        <v>1083838.6</v>
      </c>
      <c r="F34" s="18">
        <v>2481554</v>
      </c>
      <c r="G34" s="18">
        <v>580382.17</v>
      </c>
      <c r="H34" s="18">
        <v>22000</v>
      </c>
      <c r="I34" s="18"/>
      <c r="J34" s="25">
        <v>0</v>
      </c>
      <c r="K34" s="16"/>
      <c r="L34" s="16">
        <f>C34+D34+E34+F34+G34+H34+I34+J34+K34</f>
        <v>11413018.77</v>
      </c>
    </row>
    <row r="35" spans="1:12" ht="18.75" hidden="1">
      <c r="A35" s="3"/>
      <c r="B35" s="6"/>
      <c r="C35" s="25"/>
      <c r="D35" s="18"/>
      <c r="E35" s="15"/>
      <c r="F35" s="15"/>
      <c r="G35" s="15"/>
      <c r="H35" s="16"/>
      <c r="I35" s="16"/>
      <c r="J35" s="15"/>
      <c r="K35" s="16"/>
      <c r="L35" s="16">
        <f>C35+D35+E35+F35+G35+H35+I35+J35+K35</f>
        <v>0</v>
      </c>
    </row>
    <row r="36" spans="1:12" ht="19.5" customHeight="1">
      <c r="A36" s="10" t="s">
        <v>65</v>
      </c>
      <c r="B36" s="11" t="s">
        <v>66</v>
      </c>
      <c r="C36" s="17">
        <f>C37+C38+C39+C40</f>
        <v>9279856.6</v>
      </c>
      <c r="D36" s="17">
        <f aca="true" t="shared" si="8" ref="D36:K36">D37+D38+D39+D40</f>
        <v>0</v>
      </c>
      <c r="E36" s="17">
        <f t="shared" si="8"/>
        <v>2703726.72</v>
      </c>
      <c r="F36" s="17">
        <f t="shared" si="8"/>
        <v>689274</v>
      </c>
      <c r="G36" s="17">
        <f t="shared" si="8"/>
        <v>-135857.97</v>
      </c>
      <c r="H36" s="17">
        <f t="shared" si="8"/>
        <v>11000</v>
      </c>
      <c r="I36" s="17">
        <f t="shared" si="8"/>
        <v>-600800</v>
      </c>
      <c r="J36" s="24">
        <f t="shared" si="8"/>
        <v>0</v>
      </c>
      <c r="K36" s="17">
        <f t="shared" si="8"/>
        <v>0</v>
      </c>
      <c r="L36" s="17">
        <f>L37+L38+L39+L40</f>
        <v>11947199.35</v>
      </c>
    </row>
    <row r="37" spans="1:12" ht="18.75">
      <c r="A37" s="3">
        <v>1001</v>
      </c>
      <c r="B37" s="6" t="s">
        <v>41</v>
      </c>
      <c r="C37" s="18">
        <v>840894</v>
      </c>
      <c r="D37" s="18"/>
      <c r="E37" s="16"/>
      <c r="F37" s="16">
        <v>231554</v>
      </c>
      <c r="G37" s="16"/>
      <c r="H37" s="16"/>
      <c r="I37" s="16"/>
      <c r="J37" s="15"/>
      <c r="K37" s="16"/>
      <c r="L37" s="16">
        <f>C37+D37+E37+F37+G37+H37+I37+J37+K37</f>
        <v>1072448</v>
      </c>
    </row>
    <row r="38" spans="1:12" ht="18.75">
      <c r="A38" s="2">
        <v>1003</v>
      </c>
      <c r="B38" s="6" t="s">
        <v>42</v>
      </c>
      <c r="C38" s="18">
        <v>186000</v>
      </c>
      <c r="D38" s="18"/>
      <c r="E38" s="16">
        <v>5000</v>
      </c>
      <c r="F38" s="16">
        <v>427920</v>
      </c>
      <c r="G38" s="16">
        <v>25000</v>
      </c>
      <c r="H38" s="16">
        <v>3000</v>
      </c>
      <c r="I38" s="16"/>
      <c r="J38" s="15"/>
      <c r="K38" s="16"/>
      <c r="L38" s="16">
        <f>C38+D38+E38+F38+G38+H38+I38+J38+K38</f>
        <v>646920</v>
      </c>
    </row>
    <row r="39" spans="1:12" ht="18.75">
      <c r="A39" s="5">
        <v>1004</v>
      </c>
      <c r="B39" s="6" t="s">
        <v>43</v>
      </c>
      <c r="C39" s="18">
        <v>7458482.6</v>
      </c>
      <c r="D39" s="18"/>
      <c r="E39" s="16">
        <v>2698726.72</v>
      </c>
      <c r="F39" s="16"/>
      <c r="G39" s="16">
        <v>-160857.97</v>
      </c>
      <c r="H39" s="16"/>
      <c r="I39" s="16">
        <v>-600800</v>
      </c>
      <c r="J39" s="15"/>
      <c r="K39" s="16"/>
      <c r="L39" s="16">
        <f>C39+D39+E39+F39+G39+H39+I39+J39+K39</f>
        <v>9395551.35</v>
      </c>
    </row>
    <row r="40" spans="1:12" ht="21" customHeight="1">
      <c r="A40" s="5">
        <v>1006</v>
      </c>
      <c r="B40" s="6" t="s">
        <v>44</v>
      </c>
      <c r="C40" s="18">
        <v>794480</v>
      </c>
      <c r="D40" s="18"/>
      <c r="E40" s="16"/>
      <c r="F40" s="16">
        <v>29800</v>
      </c>
      <c r="G40" s="16"/>
      <c r="H40" s="16">
        <v>8000</v>
      </c>
      <c r="I40" s="16"/>
      <c r="J40" s="15">
        <v>0</v>
      </c>
      <c r="K40" s="16"/>
      <c r="L40" s="16">
        <f>C40+D40+E40+F40+G40+H40+I40+J40+K40</f>
        <v>832280</v>
      </c>
    </row>
    <row r="41" spans="1:12" ht="21" customHeight="1">
      <c r="A41" s="14" t="s">
        <v>67</v>
      </c>
      <c r="B41" s="11" t="s">
        <v>68</v>
      </c>
      <c r="C41" s="17">
        <f>C42</f>
        <v>110000</v>
      </c>
      <c r="D41" s="17">
        <f aca="true" t="shared" si="9" ref="D41:K41">D42</f>
        <v>0</v>
      </c>
      <c r="E41" s="17">
        <f t="shared" si="9"/>
        <v>0</v>
      </c>
      <c r="F41" s="17">
        <f t="shared" si="9"/>
        <v>99000</v>
      </c>
      <c r="G41" s="17">
        <f t="shared" si="9"/>
        <v>0</v>
      </c>
      <c r="H41" s="17">
        <f>H42+H43</f>
        <v>-99000</v>
      </c>
      <c r="I41" s="17">
        <f t="shared" si="9"/>
        <v>0</v>
      </c>
      <c r="J41" s="24">
        <f t="shared" si="9"/>
        <v>0</v>
      </c>
      <c r="K41" s="17">
        <f t="shared" si="9"/>
        <v>0</v>
      </c>
      <c r="L41" s="17">
        <f>L42+L43</f>
        <v>110000</v>
      </c>
    </row>
    <row r="42" spans="1:12" ht="18" customHeight="1">
      <c r="A42" s="5">
        <v>1101</v>
      </c>
      <c r="B42" s="6" t="s">
        <v>45</v>
      </c>
      <c r="C42" s="18">
        <v>110000</v>
      </c>
      <c r="D42" s="18"/>
      <c r="E42" s="16"/>
      <c r="F42" s="16">
        <v>99000</v>
      </c>
      <c r="G42" s="16"/>
      <c r="H42" s="16">
        <v>-99000</v>
      </c>
      <c r="I42" s="16"/>
      <c r="J42" s="15">
        <v>0</v>
      </c>
      <c r="K42" s="16"/>
      <c r="L42" s="16">
        <f>C42+D42+F42+G42+H42+I42+J42+K42</f>
        <v>110000</v>
      </c>
    </row>
    <row r="43" spans="1:12" ht="18.75" hidden="1">
      <c r="A43" s="5" t="s">
        <v>75</v>
      </c>
      <c r="B43" s="6" t="s">
        <v>76</v>
      </c>
      <c r="C43" s="25"/>
      <c r="D43" s="18"/>
      <c r="E43" s="16"/>
      <c r="F43" s="16"/>
      <c r="G43" s="16"/>
      <c r="H43" s="16"/>
      <c r="I43" s="16"/>
      <c r="J43" s="15"/>
      <c r="K43" s="16"/>
      <c r="L43" s="16">
        <f>C43+D43+F43+G43+H43+I43+J43+K43</f>
        <v>0</v>
      </c>
    </row>
    <row r="44" spans="1:12" ht="49.5">
      <c r="A44" s="14" t="s">
        <v>69</v>
      </c>
      <c r="B44" s="11" t="s">
        <v>70</v>
      </c>
      <c r="C44" s="17">
        <f>C45+C46+C47</f>
        <v>275000</v>
      </c>
      <c r="D44" s="17">
        <f aca="true" t="shared" si="10" ref="D44:K44">D45+D46+D47</f>
        <v>5000000</v>
      </c>
      <c r="E44" s="17"/>
      <c r="F44" s="17">
        <f t="shared" si="10"/>
        <v>240000</v>
      </c>
      <c r="G44" s="17">
        <f t="shared" si="10"/>
        <v>0</v>
      </c>
      <c r="H44" s="17">
        <f t="shared" si="10"/>
        <v>0</v>
      </c>
      <c r="I44" s="17">
        <f t="shared" si="10"/>
        <v>0</v>
      </c>
      <c r="J44" s="24">
        <f t="shared" si="10"/>
        <v>0</v>
      </c>
      <c r="K44" s="17">
        <f t="shared" si="10"/>
        <v>0</v>
      </c>
      <c r="L44" s="17">
        <f>L45+L46+L47</f>
        <v>5515000</v>
      </c>
    </row>
    <row r="45" spans="1:12" ht="49.5">
      <c r="A45" s="5">
        <v>1401</v>
      </c>
      <c r="B45" s="6" t="s">
        <v>46</v>
      </c>
      <c r="C45" s="18">
        <v>275000</v>
      </c>
      <c r="D45" s="18"/>
      <c r="E45" s="16"/>
      <c r="F45" s="16"/>
      <c r="G45" s="16"/>
      <c r="H45" s="16"/>
      <c r="I45" s="16"/>
      <c r="J45" s="15"/>
      <c r="K45" s="16"/>
      <c r="L45" s="16">
        <f>C45+D45+F45+G45+I45+J45+K45</f>
        <v>275000</v>
      </c>
    </row>
    <row r="46" spans="1:12" ht="18.75">
      <c r="A46" s="5" t="s">
        <v>19</v>
      </c>
      <c r="B46" s="6" t="s">
        <v>47</v>
      </c>
      <c r="C46" s="18"/>
      <c r="D46" s="18"/>
      <c r="E46" s="16"/>
      <c r="F46" s="16"/>
      <c r="G46" s="16"/>
      <c r="H46" s="16"/>
      <c r="I46" s="16"/>
      <c r="J46" s="15"/>
      <c r="K46" s="16"/>
      <c r="L46" s="16">
        <f>C46+D46+F46+G46+H46+I46+J46+K46</f>
        <v>0</v>
      </c>
    </row>
    <row r="47" spans="1:12" ht="33">
      <c r="A47" s="5">
        <v>1403</v>
      </c>
      <c r="B47" s="6" t="s">
        <v>48</v>
      </c>
      <c r="C47" s="18">
        <v>0</v>
      </c>
      <c r="D47" s="18">
        <v>5000000</v>
      </c>
      <c r="E47" s="16"/>
      <c r="F47" s="16">
        <v>240000</v>
      </c>
      <c r="G47" s="16"/>
      <c r="H47" s="16"/>
      <c r="I47" s="16"/>
      <c r="J47" s="15"/>
      <c r="K47" s="16"/>
      <c r="L47" s="16">
        <f>C47+D47+E47+F47+G47+I47+J47+K47</f>
        <v>5240000</v>
      </c>
    </row>
    <row r="48" spans="1:12" ht="21.75" customHeight="1">
      <c r="A48" s="31" t="s">
        <v>20</v>
      </c>
      <c r="B48" s="32"/>
      <c r="C48" s="19">
        <f aca="true" t="shared" si="11" ref="C48:K48">C6+C15+C17+C19+C24+C27+C33+C36+C41+C44</f>
        <v>118496929.14999999</v>
      </c>
      <c r="D48" s="19">
        <f t="shared" si="11"/>
        <v>9874536.25</v>
      </c>
      <c r="E48" s="19">
        <f t="shared" si="11"/>
        <v>11446159.42</v>
      </c>
      <c r="F48" s="19">
        <f t="shared" si="11"/>
        <v>18006724</v>
      </c>
      <c r="G48" s="19">
        <f t="shared" si="11"/>
        <v>7789183.2</v>
      </c>
      <c r="H48" s="19">
        <f t="shared" si="11"/>
        <v>0</v>
      </c>
      <c r="I48" s="19">
        <f t="shared" si="11"/>
        <v>-600800</v>
      </c>
      <c r="J48" s="26">
        <f t="shared" si="11"/>
        <v>0</v>
      </c>
      <c r="K48" s="19">
        <f t="shared" si="11"/>
        <v>0</v>
      </c>
      <c r="L48" s="19">
        <f>L6+L15+L17+L19+L24+L27+L33+L36+L41+L44</f>
        <v>165012732.02</v>
      </c>
    </row>
  </sheetData>
  <sheetProtection/>
  <mergeCells count="2">
    <mergeCell ref="A2:L2"/>
    <mergeCell ref="A48:B48"/>
  </mergeCells>
  <printOptions/>
  <pageMargins left="0.3937007874015748" right="0" top="0.4724409448818898" bottom="0.1968503937007874" header="0.31496062992125984" footer="0.31496062992125984"/>
  <pageSetup horizontalDpi="600" verticalDpi="6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Дьякова</dc:creator>
  <cp:keywords/>
  <dc:description/>
  <cp:lastModifiedBy>user</cp:lastModifiedBy>
  <cp:lastPrinted>2017-05-16T09:33:07Z</cp:lastPrinted>
  <dcterms:created xsi:type="dcterms:W3CDTF">2015-05-13T12:52:11Z</dcterms:created>
  <dcterms:modified xsi:type="dcterms:W3CDTF">2018-06-28T08:48:30Z</dcterms:modified>
  <cp:category/>
  <cp:version/>
  <cp:contentType/>
  <cp:contentStatus/>
</cp:coreProperties>
</file>