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C60" i="1"/>
  <c r="C61" i="1"/>
  <c r="C56" i="1"/>
  <c r="C121" i="1" l="1"/>
  <c r="E82" i="1" l="1"/>
  <c r="D82" i="1"/>
  <c r="C82" i="1"/>
  <c r="C128" i="1" l="1"/>
  <c r="D96" i="1"/>
  <c r="D95" i="1" s="1"/>
  <c r="E96" i="1"/>
  <c r="E95" i="1" s="1"/>
  <c r="C96" i="1"/>
  <c r="E103" i="1" l="1"/>
  <c r="D103" i="1"/>
  <c r="C103" i="1"/>
  <c r="D128" i="1"/>
  <c r="D127" i="1" s="1"/>
  <c r="C127" i="1"/>
  <c r="D125" i="1"/>
  <c r="D124" i="1" s="1"/>
  <c r="C125" i="1"/>
  <c r="C124" i="1" s="1"/>
  <c r="D108" i="1"/>
  <c r="D107" i="1" s="1"/>
  <c r="C108" i="1"/>
  <c r="C107" i="1" s="1"/>
  <c r="D121" i="1"/>
  <c r="D119" i="1"/>
  <c r="C119" i="1"/>
  <c r="E119" i="1"/>
  <c r="D105" i="1"/>
  <c r="C105" i="1"/>
  <c r="D101" i="1"/>
  <c r="C101" i="1"/>
  <c r="C95" i="1"/>
  <c r="C84" i="1" s="1"/>
  <c r="D84" i="1"/>
  <c r="D80" i="1"/>
  <c r="C80" i="1"/>
  <c r="D78" i="1"/>
  <c r="C78" i="1"/>
  <c r="D54" i="1"/>
  <c r="D53" i="1" s="1"/>
  <c r="D52" i="1" s="1"/>
  <c r="C54" i="1"/>
  <c r="D60" i="1"/>
  <c r="E73" i="1"/>
  <c r="E60" i="1" s="1"/>
  <c r="D48" i="1"/>
  <c r="D47" i="1" s="1"/>
  <c r="C47" i="1"/>
  <c r="E48" i="1"/>
  <c r="D45" i="1"/>
  <c r="D44" i="1" s="1"/>
  <c r="C45" i="1"/>
  <c r="C44" i="1" s="1"/>
  <c r="D42" i="1"/>
  <c r="C42" i="1"/>
  <c r="D40" i="1"/>
  <c r="C40" i="1"/>
  <c r="D36" i="1"/>
  <c r="D35" i="1" s="1"/>
  <c r="C36" i="1"/>
  <c r="C35" i="1" s="1"/>
  <c r="D31" i="1"/>
  <c r="C31" i="1"/>
  <c r="D28" i="1"/>
  <c r="C28" i="1"/>
  <c r="D22" i="1"/>
  <c r="D21" i="1" s="1"/>
  <c r="C22" i="1"/>
  <c r="C21" i="1" s="1"/>
  <c r="D16" i="1"/>
  <c r="D15" i="1" s="1"/>
  <c r="C16" i="1"/>
  <c r="C15" i="1" s="1"/>
  <c r="E16" i="1"/>
  <c r="D100" i="1" l="1"/>
  <c r="C27" i="1"/>
  <c r="C53" i="1"/>
  <c r="C52" i="1" s="1"/>
  <c r="C123" i="1"/>
  <c r="C77" i="1"/>
  <c r="D39" i="1"/>
  <c r="D38" i="1" s="1"/>
  <c r="D123" i="1"/>
  <c r="C100" i="1"/>
  <c r="D77" i="1"/>
  <c r="C39" i="1"/>
  <c r="C38" i="1" s="1"/>
  <c r="D27" i="1"/>
  <c r="D76" i="1" l="1"/>
  <c r="D75" i="1" s="1"/>
  <c r="D14" i="1"/>
  <c r="C76" i="1"/>
  <c r="C75" i="1" s="1"/>
  <c r="E80" i="1"/>
  <c r="D131" i="1" l="1"/>
  <c r="C131" i="1"/>
  <c r="E125" i="1"/>
  <c r="E42" i="1" l="1"/>
  <c r="E108" i="1" l="1"/>
  <c r="E101" i="1"/>
  <c r="E121" i="1"/>
  <c r="E84" i="1" l="1"/>
  <c r="E107" i="1"/>
  <c r="E128" i="1"/>
  <c r="E127" i="1" s="1"/>
  <c r="E124" i="1"/>
  <c r="E78" i="1"/>
  <c r="E77" i="1" s="1"/>
  <c r="E40" i="1"/>
  <c r="E39" i="1" s="1"/>
  <c r="E31" i="1"/>
  <c r="E28" i="1"/>
  <c r="E105" i="1"/>
  <c r="E47" i="1"/>
  <c r="E54" i="1"/>
  <c r="E53" i="1" s="1"/>
  <c r="E52" i="1" s="1"/>
  <c r="E45" i="1"/>
  <c r="E44" i="1" s="1"/>
  <c r="E36" i="1"/>
  <c r="E35" i="1" s="1"/>
  <c r="E22" i="1"/>
  <c r="E21" i="1" s="1"/>
  <c r="E15" i="1"/>
  <c r="E100" i="1" l="1"/>
  <c r="E123" i="1"/>
  <c r="E38" i="1"/>
  <c r="E27" i="1"/>
  <c r="E14" i="1" l="1"/>
  <c r="E76" i="1"/>
  <c r="E75" i="1" s="1"/>
  <c r="E131" i="1" s="1"/>
</calcChain>
</file>

<file path=xl/sharedStrings.xml><?xml version="1.0" encoding="utf-8"?>
<sst xmlns="http://schemas.openxmlformats.org/spreadsheetml/2006/main" count="232" uniqueCount="230">
  <si>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</si>
  <si>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</si>
  <si>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</si>
  <si>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</si>
  <si>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</si>
  <si>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</si>
  <si>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</si>
  <si>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</si>
  <si>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</si>
  <si>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</si>
  <si>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</si>
  <si>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</si>
  <si>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</si>
  <si>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</si>
  <si>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</si>
  <si>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</si>
  <si>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</si>
  <si>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</si>
  <si>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</si>
  <si>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</si>
  <si>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</si>
  <si>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</si>
  <si>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</si>
  <si>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</si>
  <si>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</si>
  <si>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</si>
  <si>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</si>
  <si>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</si>
  <si>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</si>
  <si>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</si>
  <si>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</si>
  <si>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</si>
  <si>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</si>
  <si>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</si>
  <si>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</si>
  <si>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</si>
  <si>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</si>
  <si>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</si>
  <si>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</si>
  <si>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</si>
  <si>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</si>
  <si>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</si>
  <si>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</si>
  <si>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</si>
  <si>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</si>
  <si>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</si>
  <si>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</si>
  <si>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</si>
  <si>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</si>
  <si>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</si>
  <si>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</si>
  <si>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</si>
  <si>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</si>
  <si>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</si>
  <si>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</si>
  <si>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</si>
  <si>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</si>
  <si>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</si>
  <si>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</si>
  <si>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</si>
  <si>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</si>
  <si>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</si>
  <si>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</si>
  <si>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</si>
  <si>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</si>
  <si>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</si>
  <si>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</si>
  <si>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</si>
  <si>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</si>
  <si>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</si>
  <si>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</si>
  <si>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</si>
  <si>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</si>
  <si>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</si>
  <si>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</si>
  <si>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</si>
  <si>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</si>
  <si>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</si>
  <si>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</si>
  <si>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</si>
  <si>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</si>
  <si>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</si>
  <si>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</si>
  <si>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</si>
  <si>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</si>
  <si>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</si>
  <si>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</si>
  <si>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</si>
  <si>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</si>
  <si>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</si>
  <si>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</si>
  <si>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</si>
  <si>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</si>
  <si>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</si>
  <si>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</si>
  <si>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</si>
  <si>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</si>
  <si>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</si>
  <si>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</si>
  <si>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</si>
  <si>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</si>
  <si>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</si>
  <si>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</si>
  <si>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</si>
  <si>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</si>
  <si>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</si>
  <si>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</si>
  <si>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</si>
  <si>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</si>
  <si>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</si>
  <si>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</si>
  <si>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</si>
  <si>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</si>
  <si>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</si>
  <si>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</si>
  <si>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</si>
  <si>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</si>
  <si>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</si>
  <si>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</si>
  <si>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</si>
  <si>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</si>
  <si>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</si>
  <si>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</si>
  <si>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</si>
  <si>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</si>
  <si>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</si>
  <si>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</si>
  <si>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</si>
  <si>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</si>
  <si>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</si>
  <si>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</si>
  <si>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</si>
  <si>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</si>
  <si>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</si>
  <si>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</si>
  <si>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</si>
  <si>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</si>
  <si>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</si>
  <si>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</si>
  <si>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</si>
  <si>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</si>
  <si>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</si>
  <si>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</si>
  <si>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</si>
  <si>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</si>
  <si>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</si>
  <si>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</si>
  <si>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ПРИЛОЖЕНИЕ 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</si>
  <si>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</si>
  <si>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</si>
  <si>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</si>
  <si>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</si>
  <si>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</si>
  <si>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2018 год</t>
  </si>
  <si>
    <t>Сумма на 2019 год</t>
  </si>
  <si>
    <t>Сумма  на 2020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</si>
  <si>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</si>
  <si>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</si>
  <si>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000 2 02 35120 00 0000 151</t>
  </si>
  <si>
    <t>000 2 02 35120 05 0000 151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</si>
  <si>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</si>
  <si>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</si>
  <si>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</si>
  <si>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</si>
  <si>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от « 20 »  декабря   2017 г.  №5-313</t>
  </si>
  <si>
    <t xml:space="preserve">Прогнозируемые доходы  бюджета муниципального образования "Жирятинский район"  на 2018 год и на плановый период 2019-2020 годов  </t>
  </si>
  <si>
    <t>на 2018 год и на плановый период 2019 и 2020 годов"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</si>
  <si>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</si>
  <si>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</si>
  <si>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</si>
  <si>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</si>
  <si>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</si>
  <si>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</si>
  <si>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</si>
  <si>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</si>
  <si>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</si>
  <si>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</si>
  <si>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</si>
  <si>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</si>
  <si>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</si>
  <si>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</si>
  <si>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</si>
  <si>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</si>
  <si>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</si>
  <si>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</si>
  <si>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</si>
  <si>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</si>
  <si>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</si>
  <si>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</si>
  <si>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</si>
  <si>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повышение качества и доступности предоставления государственных и муниципальных услуг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</si>
  <si>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</si>
  <si>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</si>
  <si>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</si>
  <si>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</si>
  <si>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</si>
  <si>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</si>
  <si>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</si>
  <si>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</si>
  <si>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</si>
  <si>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</si>
  <si>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000 1 05 04020 02 0000 110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</si>
  <si>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</si>
  <si>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</si>
  <si>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</si>
  <si>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</si>
  <si>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</si>
  <si>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</si>
  <si>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</si>
  <si>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</si>
  <si>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</si>
  <si>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</si>
  <si>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000 1 16 03000 00 0000 140</t>
  </si>
  <si>
    <t>Денежные взыскания (штрафы)  за нарушение  законодательства о налогах и сборах</t>
  </si>
  <si>
    <t>000 1 16 03010 01 0000 140</t>
  </si>
  <si>
    <t>Денежные взыскания (штрафы)  за нарушение  законодательства о налогах и сборах, предусмотренные статьями 125,126,1261,128,129,1291,1294,132,133,134,135,1351,1352 Налогового кодекса Российской Федерации</t>
  </si>
  <si>
    <t>000 1 16 03030 01 0000 140</t>
  </si>
  <si>
    <t>Денежные взыскания (штрафы)  за административные правонарушения в области налогово и сборов, предусмотренные Кодексом Российской Федерации об административных правонарушениях</t>
  </si>
  <si>
    <t>000 1 16 08000 01 0000 140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</si>
  <si>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</si>
  <si>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</si>
  <si>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</si>
  <si>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</si>
  <si>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 за нарушение земельного законодательства</t>
  </si>
  <si>
    <t xml:space="preserve">000 1 16 33000 00 0000 140 </t>
  </si>
  <si>
    <t xml:space="preserve"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</si>
  <si>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000 1 16 33050 05 0000 140 </t>
  </si>
  <si>
    <t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</si>
  <si>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000 1 16 43000 01 0000 140 </t>
  </si>
  <si>
    <t>Денежные взыскания (штрафы) 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</si>
</sst>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10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8" fillId="0" borderId="7" xfId="0" applyNumberFormat="1" applyFont="1" applyBorder="1"/>
    <xf numFmtId="0" fontId="33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2" borderId="2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2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23" xfId="0" applyNumberFormat="1" applyFont="1" applyBorder="1"/>
    <xf numFmtId="4" fontId="8" fillId="0" borderId="4" xfId="0" applyNumberFormat="1" applyFont="1" applyBorder="1"/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11" fillId="0" borderId="7" xfId="0" applyNumberFormat="1" applyFont="1" applyBorder="1" applyAlignment="1"/>
    <xf numFmtId="0" fontId="34" fillId="3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4" fontId="36" fillId="0" borderId="7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32" fillId="0" borderId="5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32" fillId="0" borderId="23" xfId="0" applyNumberFormat="1" applyFont="1" applyBorder="1" applyAlignment="1">
      <alignment horizontal="right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121" workbookViewId="0">
      <selection activeCell="E134" sqref="E13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45"/>
      <c r="C1" s="47"/>
      <c r="D1" s="47"/>
      <c r="E1" s="45" t="s">
        <v>147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164</v>
      </c>
    </row>
    <row r="5" spans="1:5" x14ac:dyDescent="0.25">
      <c r="E5" s="1" t="s">
        <v>167</v>
      </c>
    </row>
    <row r="6" spans="1:5" x14ac:dyDescent="0.25">
      <c r="B6" s="92" t="s">
        <v>166</v>
      </c>
      <c r="C6" s="92"/>
      <c r="D6" s="92"/>
      <c r="E6" s="92"/>
    </row>
    <row r="7" spans="1:5" x14ac:dyDescent="0.25">
      <c r="B7" s="43"/>
      <c r="C7" s="47"/>
      <c r="D7" s="47"/>
      <c r="E7" s="43"/>
    </row>
    <row r="8" spans="1:5" x14ac:dyDescent="0.25">
      <c r="E8" s="1"/>
    </row>
    <row r="9" spans="1:5" ht="54" customHeight="1" x14ac:dyDescent="0.25">
      <c r="A9" s="84" t="s">
        <v>165</v>
      </c>
      <c r="B9" s="84"/>
      <c r="C9" s="84"/>
      <c r="D9" s="84"/>
      <c r="E9" s="84"/>
    </row>
    <row r="10" spans="1:5" x14ac:dyDescent="0.25">
      <c r="E10" s="2" t="s">
        <v>2</v>
      </c>
    </row>
    <row r="11" spans="1:5" x14ac:dyDescent="0.25">
      <c r="A11" s="85" t="s">
        <v>95</v>
      </c>
      <c r="B11" s="87" t="s">
        <v>3</v>
      </c>
      <c r="C11" s="93" t="s">
        <v>153</v>
      </c>
      <c r="D11" s="93" t="s">
        <v>154</v>
      </c>
      <c r="E11" s="90" t="s">
        <v>155</v>
      </c>
    </row>
    <row r="12" spans="1:5" x14ac:dyDescent="0.25">
      <c r="A12" s="86"/>
      <c r="B12" s="88"/>
      <c r="C12" s="88"/>
      <c r="D12" s="88"/>
      <c r="E12" s="91"/>
    </row>
    <row r="13" spans="1:5" x14ac:dyDescent="0.25">
      <c r="A13" s="86"/>
      <c r="B13" s="89"/>
      <c r="C13" s="89"/>
      <c r="D13" s="89"/>
      <c r="E13" s="91"/>
    </row>
    <row r="14" spans="1:5" x14ac:dyDescent="0.25">
      <c r="A14" s="5" t="s">
        <v>4</v>
      </c>
      <c r="B14" s="6" t="s">
        <v>5</v>
      </c>
      <c r="C14" s="94">
        <f>C15+C21+C27+C35+C38+C47+C52+C56+C60</f>
        <v>36130116</v>
      </c>
      <c r="D14" s="9">
        <f>D15+D21+D27+D35+D38+D47+D52+D60</f>
        <v>49775550</v>
      </c>
      <c r="E14" s="9">
        <f>E15+E21+E27+E35+E38+E47+E52+E60</f>
        <v>52162063</v>
      </c>
    </row>
    <row r="15" spans="1:5" x14ac:dyDescent="0.25">
      <c r="A15" s="5" t="s">
        <v>6</v>
      </c>
      <c r="B15" s="7" t="s">
        <v>7</v>
      </c>
      <c r="C15" s="95">
        <f t="shared" ref="C15:D15" si="0">C16</f>
        <v>26473110</v>
      </c>
      <c r="D15" s="23">
        <f t="shared" si="0"/>
        <v>40222700</v>
      </c>
      <c r="E15" s="23">
        <f>E16</f>
        <v>42226140</v>
      </c>
    </row>
    <row r="16" spans="1:5" x14ac:dyDescent="0.25">
      <c r="A16" s="10" t="s">
        <v>8</v>
      </c>
      <c r="B16" s="8" t="s">
        <v>9</v>
      </c>
      <c r="C16" s="96">
        <f t="shared" ref="C16:D16" si="1">C17+C18+C19+C20</f>
        <v>26473110</v>
      </c>
      <c r="D16" s="22">
        <f t="shared" si="1"/>
        <v>40222700</v>
      </c>
      <c r="E16" s="22">
        <f>E17+E18+E19+E20</f>
        <v>42226140</v>
      </c>
    </row>
    <row r="17" spans="1:5" ht="63.75" x14ac:dyDescent="0.25">
      <c r="A17" s="10" t="s">
        <v>10</v>
      </c>
      <c r="B17" s="48" t="s">
        <v>11</v>
      </c>
      <c r="C17" s="40">
        <v>25887020</v>
      </c>
      <c r="D17" s="25">
        <v>39808410</v>
      </c>
      <c r="E17" s="25">
        <v>41791220</v>
      </c>
    </row>
    <row r="18" spans="1:5" ht="84.75" customHeight="1" x14ac:dyDescent="0.25">
      <c r="A18" s="10" t="s">
        <v>12</v>
      </c>
      <c r="B18" s="12" t="s">
        <v>13</v>
      </c>
      <c r="C18" s="40">
        <v>280510</v>
      </c>
      <c r="D18" s="25">
        <v>281560</v>
      </c>
      <c r="E18" s="25">
        <v>295580</v>
      </c>
    </row>
    <row r="19" spans="1:5" ht="38.25" x14ac:dyDescent="0.25">
      <c r="A19" s="10" t="s">
        <v>14</v>
      </c>
      <c r="B19" s="48" t="s">
        <v>15</v>
      </c>
      <c r="C19" s="40">
        <v>201470</v>
      </c>
      <c r="D19" s="25">
        <v>60330</v>
      </c>
      <c r="E19" s="25">
        <v>63340</v>
      </c>
    </row>
    <row r="20" spans="1:5" ht="76.5" x14ac:dyDescent="0.25">
      <c r="A20" s="10" t="s">
        <v>16</v>
      </c>
      <c r="B20" s="49" t="s">
        <v>17</v>
      </c>
      <c r="C20" s="40">
        <v>104110</v>
      </c>
      <c r="D20" s="25">
        <v>72400</v>
      </c>
      <c r="E20" s="25">
        <v>76000</v>
      </c>
    </row>
    <row r="21" spans="1:5" ht="25.5" x14ac:dyDescent="0.25">
      <c r="A21" s="11" t="s">
        <v>18</v>
      </c>
      <c r="B21" s="50" t="s">
        <v>19</v>
      </c>
      <c r="C21" s="14">
        <f t="shared" ref="C21:D21" si="2">C22</f>
        <v>5559758</v>
      </c>
      <c r="D21" s="14">
        <f t="shared" si="2"/>
        <v>5866742</v>
      </c>
      <c r="E21" s="14">
        <f>E22</f>
        <v>6177445</v>
      </c>
    </row>
    <row r="22" spans="1:5" ht="25.5" x14ac:dyDescent="0.25">
      <c r="A22" s="3" t="s">
        <v>24</v>
      </c>
      <c r="B22" s="51" t="s">
        <v>99</v>
      </c>
      <c r="C22" s="38">
        <f t="shared" ref="C22:D22" si="3">C23+C24+C25+C26</f>
        <v>5559758</v>
      </c>
      <c r="D22" s="38">
        <f t="shared" si="3"/>
        <v>5866742</v>
      </c>
      <c r="E22" s="38">
        <f>E23+E24+E25+E26</f>
        <v>6177445</v>
      </c>
    </row>
    <row r="23" spans="1:5" ht="54" customHeight="1" x14ac:dyDescent="0.25">
      <c r="A23" s="3" t="s">
        <v>104</v>
      </c>
      <c r="B23" s="51" t="s">
        <v>20</v>
      </c>
      <c r="C23" s="60">
        <v>2361613</v>
      </c>
      <c r="D23" s="60">
        <v>2413632</v>
      </c>
      <c r="E23" s="61">
        <v>2530485</v>
      </c>
    </row>
    <row r="24" spans="1:5" ht="69" customHeight="1" x14ac:dyDescent="0.25">
      <c r="A24" s="3" t="s">
        <v>105</v>
      </c>
      <c r="B24" s="51" t="s">
        <v>21</v>
      </c>
      <c r="C24" s="60">
        <v>22645</v>
      </c>
      <c r="D24" s="60">
        <v>21007</v>
      </c>
      <c r="E24" s="61">
        <v>22103</v>
      </c>
    </row>
    <row r="25" spans="1:5" ht="51" x14ac:dyDescent="0.25">
      <c r="A25" s="3" t="s">
        <v>106</v>
      </c>
      <c r="B25" s="51" t="s">
        <v>22</v>
      </c>
      <c r="C25" s="60">
        <v>3576956</v>
      </c>
      <c r="D25" s="60">
        <v>3768958</v>
      </c>
      <c r="E25" s="61">
        <v>3964209</v>
      </c>
    </row>
    <row r="26" spans="1:5" ht="51" x14ac:dyDescent="0.25">
      <c r="A26" s="15" t="s">
        <v>107</v>
      </c>
      <c r="B26" s="52" t="s">
        <v>23</v>
      </c>
      <c r="C26" s="60">
        <v>-401456</v>
      </c>
      <c r="D26" s="60">
        <v>-336855</v>
      </c>
      <c r="E26" s="61">
        <v>-339352</v>
      </c>
    </row>
    <row r="27" spans="1:5" x14ac:dyDescent="0.25">
      <c r="A27" s="5" t="s">
        <v>25</v>
      </c>
      <c r="B27" s="6" t="s">
        <v>26</v>
      </c>
      <c r="C27" s="44">
        <f>C28+C30+C31+C33</f>
        <v>1342687</v>
      </c>
      <c r="D27" s="24">
        <f t="shared" ref="D27" si="4">D28+D31</f>
        <v>1291510</v>
      </c>
      <c r="E27" s="24">
        <f>E28+E31</f>
        <v>1343630</v>
      </c>
    </row>
    <row r="28" spans="1:5" ht="25.5" x14ac:dyDescent="0.25">
      <c r="A28" s="10" t="s">
        <v>27</v>
      </c>
      <c r="B28" s="48" t="s">
        <v>28</v>
      </c>
      <c r="C28" s="58">
        <f t="shared" ref="C28:D28" si="5">C29</f>
        <v>1112358</v>
      </c>
      <c r="D28" s="63">
        <f t="shared" si="5"/>
        <v>1211000</v>
      </c>
      <c r="E28" s="46">
        <f>E29</f>
        <v>1259000</v>
      </c>
    </row>
    <row r="29" spans="1:5" ht="25.5" x14ac:dyDescent="0.25">
      <c r="A29" s="10" t="s">
        <v>29</v>
      </c>
      <c r="B29" s="48" t="s">
        <v>28</v>
      </c>
      <c r="C29" s="40">
        <v>1112358</v>
      </c>
      <c r="D29" s="25">
        <v>1211000</v>
      </c>
      <c r="E29" s="46">
        <v>1259000</v>
      </c>
    </row>
    <row r="30" spans="1:5" ht="38.25" x14ac:dyDescent="0.25">
      <c r="A30" s="10" t="s">
        <v>198</v>
      </c>
      <c r="B30" s="12" t="s">
        <v>199</v>
      </c>
      <c r="C30" s="40">
        <v>1039</v>
      </c>
      <c r="D30" s="25"/>
      <c r="E30" s="46"/>
    </row>
    <row r="31" spans="1:5" x14ac:dyDescent="0.25">
      <c r="A31" s="10" t="s">
        <v>30</v>
      </c>
      <c r="B31" s="98" t="s">
        <v>31</v>
      </c>
      <c r="C31" s="58">
        <f t="shared" ref="C31:D31" si="6">C32</f>
        <v>224790</v>
      </c>
      <c r="D31" s="62">
        <f t="shared" si="6"/>
        <v>80510</v>
      </c>
      <c r="E31" s="61">
        <f>E32</f>
        <v>84630</v>
      </c>
    </row>
    <row r="32" spans="1:5" x14ac:dyDescent="0.25">
      <c r="A32" s="10" t="s">
        <v>32</v>
      </c>
      <c r="B32" s="98" t="s">
        <v>31</v>
      </c>
      <c r="C32" s="40">
        <v>224790</v>
      </c>
      <c r="D32" s="25">
        <v>80510</v>
      </c>
      <c r="E32" s="46">
        <v>84630</v>
      </c>
    </row>
    <row r="33" spans="1:5" ht="25.5" x14ac:dyDescent="0.25">
      <c r="A33" s="10" t="s">
        <v>200</v>
      </c>
      <c r="B33" s="48" t="s">
        <v>202</v>
      </c>
      <c r="C33" s="40">
        <v>4500</v>
      </c>
      <c r="D33" s="97"/>
      <c r="E33" s="46"/>
    </row>
    <row r="34" spans="1:5" ht="38.25" customHeight="1" x14ac:dyDescent="0.25">
      <c r="A34" s="10" t="s">
        <v>201</v>
      </c>
      <c r="B34" s="48" t="s">
        <v>203</v>
      </c>
      <c r="C34" s="40">
        <v>4500</v>
      </c>
      <c r="D34" s="97"/>
      <c r="E34" s="46"/>
    </row>
    <row r="35" spans="1:5" x14ac:dyDescent="0.25">
      <c r="A35" s="5" t="s">
        <v>33</v>
      </c>
      <c r="B35" s="6" t="s">
        <v>34</v>
      </c>
      <c r="C35" s="44">
        <f t="shared" ref="C35:D36" si="7">C36</f>
        <v>200000</v>
      </c>
      <c r="D35" s="24">
        <f t="shared" si="7"/>
        <v>235000</v>
      </c>
      <c r="E35" s="24">
        <f>E36</f>
        <v>240000</v>
      </c>
    </row>
    <row r="36" spans="1:5" ht="25.5" x14ac:dyDescent="0.25">
      <c r="A36" s="10" t="s">
        <v>35</v>
      </c>
      <c r="B36" s="48" t="s">
        <v>36</v>
      </c>
      <c r="C36" s="26">
        <f t="shared" si="7"/>
        <v>200000</v>
      </c>
      <c r="D36" s="46">
        <f t="shared" si="7"/>
        <v>235000</v>
      </c>
      <c r="E36" s="46">
        <f>E37</f>
        <v>240000</v>
      </c>
    </row>
    <row r="37" spans="1:5" ht="38.25" x14ac:dyDescent="0.25">
      <c r="A37" s="10" t="s">
        <v>37</v>
      </c>
      <c r="B37" s="48" t="s">
        <v>38</v>
      </c>
      <c r="C37" s="73">
        <v>200000</v>
      </c>
      <c r="D37" s="64">
        <v>235000</v>
      </c>
      <c r="E37" s="46">
        <v>240000</v>
      </c>
    </row>
    <row r="38" spans="1:5" ht="38.25" x14ac:dyDescent="0.25">
      <c r="A38" s="5" t="s">
        <v>39</v>
      </c>
      <c r="B38" s="53" t="s">
        <v>40</v>
      </c>
      <c r="C38" s="44">
        <f t="shared" ref="C38:D38" si="8">C39+C44</f>
        <v>1642777</v>
      </c>
      <c r="D38" s="24">
        <f t="shared" si="8"/>
        <v>1578847</v>
      </c>
      <c r="E38" s="24">
        <f>E39+E44</f>
        <v>1580097</v>
      </c>
    </row>
    <row r="39" spans="1:5" ht="63.75" x14ac:dyDescent="0.25">
      <c r="A39" s="10" t="s">
        <v>41</v>
      </c>
      <c r="B39" s="54" t="s">
        <v>42</v>
      </c>
      <c r="C39" s="26">
        <f t="shared" ref="C39:D39" si="9">C40+C42</f>
        <v>1620277</v>
      </c>
      <c r="D39" s="46">
        <f t="shared" si="9"/>
        <v>1557597</v>
      </c>
      <c r="E39" s="46">
        <f>E40+E42</f>
        <v>1557597</v>
      </c>
    </row>
    <row r="40" spans="1:5" ht="51" x14ac:dyDescent="0.25">
      <c r="A40" s="32" t="s">
        <v>43</v>
      </c>
      <c r="B40" s="55" t="s">
        <v>44</v>
      </c>
      <c r="C40" s="26">
        <f t="shared" ref="C40:D40" si="10">C41</f>
        <v>755934</v>
      </c>
      <c r="D40" s="46">
        <f t="shared" si="10"/>
        <v>693254</v>
      </c>
      <c r="E40" s="46">
        <f>E41</f>
        <v>693254</v>
      </c>
    </row>
    <row r="41" spans="1:5" ht="76.5" x14ac:dyDescent="0.25">
      <c r="A41" s="30" t="s">
        <v>156</v>
      </c>
      <c r="B41" s="55" t="s">
        <v>157</v>
      </c>
      <c r="C41" s="65">
        <v>755934</v>
      </c>
      <c r="D41" s="65">
        <v>693254</v>
      </c>
      <c r="E41" s="46">
        <v>693254</v>
      </c>
    </row>
    <row r="42" spans="1:5" ht="63.75" x14ac:dyDescent="0.25">
      <c r="A42" s="10" t="s">
        <v>45</v>
      </c>
      <c r="B42" s="54" t="s">
        <v>46</v>
      </c>
      <c r="C42" s="26">
        <f t="shared" ref="C42:D42" si="11">C43</f>
        <v>864343</v>
      </c>
      <c r="D42" s="46">
        <f t="shared" si="11"/>
        <v>864343</v>
      </c>
      <c r="E42" s="46">
        <f>E43</f>
        <v>864343</v>
      </c>
    </row>
    <row r="43" spans="1:5" ht="51" x14ac:dyDescent="0.25">
      <c r="A43" s="16" t="s">
        <v>47</v>
      </c>
      <c r="B43" s="54" t="s">
        <v>48</v>
      </c>
      <c r="C43" s="99">
        <v>864343</v>
      </c>
      <c r="D43" s="66">
        <v>864343</v>
      </c>
      <c r="E43" s="46">
        <v>864343</v>
      </c>
    </row>
    <row r="44" spans="1:5" ht="25.5" x14ac:dyDescent="0.25">
      <c r="A44" s="10" t="s">
        <v>49</v>
      </c>
      <c r="B44" s="54" t="s">
        <v>50</v>
      </c>
      <c r="C44" s="26">
        <f t="shared" ref="C44:D45" si="12">C45</f>
        <v>22500</v>
      </c>
      <c r="D44" s="46">
        <f t="shared" si="12"/>
        <v>21250</v>
      </c>
      <c r="E44" s="46">
        <f>E45</f>
        <v>22500</v>
      </c>
    </row>
    <row r="45" spans="1:5" ht="38.25" x14ac:dyDescent="0.25">
      <c r="A45" s="10" t="s">
        <v>51</v>
      </c>
      <c r="B45" s="54" t="s">
        <v>52</v>
      </c>
      <c r="C45" s="26">
        <f t="shared" si="12"/>
        <v>22500</v>
      </c>
      <c r="D45" s="46">
        <f t="shared" si="12"/>
        <v>21250</v>
      </c>
      <c r="E45" s="46">
        <f>E46</f>
        <v>22500</v>
      </c>
    </row>
    <row r="46" spans="1:5" ht="38.25" x14ac:dyDescent="0.25">
      <c r="A46" s="10" t="s">
        <v>53</v>
      </c>
      <c r="B46" s="20" t="s">
        <v>54</v>
      </c>
      <c r="C46" s="99">
        <v>22500</v>
      </c>
      <c r="D46" s="66">
        <v>21250</v>
      </c>
      <c r="E46" s="61">
        <v>22500</v>
      </c>
    </row>
    <row r="47" spans="1:5" x14ac:dyDescent="0.25">
      <c r="A47" s="5" t="s">
        <v>55</v>
      </c>
      <c r="B47" s="53" t="s">
        <v>56</v>
      </c>
      <c r="C47" s="29">
        <f t="shared" ref="C47:D47" si="13">C48</f>
        <v>193890</v>
      </c>
      <c r="D47" s="24">
        <f t="shared" si="13"/>
        <v>329000</v>
      </c>
      <c r="E47" s="24">
        <f>E48</f>
        <v>343000</v>
      </c>
    </row>
    <row r="48" spans="1:5" x14ac:dyDescent="0.25">
      <c r="A48" s="10" t="s">
        <v>57</v>
      </c>
      <c r="B48" s="20" t="s">
        <v>58</v>
      </c>
      <c r="C48" s="26">
        <v>193890</v>
      </c>
      <c r="D48" s="61">
        <f t="shared" ref="D48" si="14">D49+D50+D51</f>
        <v>329000</v>
      </c>
      <c r="E48" s="61">
        <f>E49+E50+E51</f>
        <v>343000</v>
      </c>
    </row>
    <row r="49" spans="1:5" ht="25.5" x14ac:dyDescent="0.25">
      <c r="A49" s="10" t="s">
        <v>59</v>
      </c>
      <c r="B49" s="54" t="s">
        <v>60</v>
      </c>
      <c r="C49" s="99">
        <v>61570</v>
      </c>
      <c r="D49" s="66">
        <v>78250</v>
      </c>
      <c r="E49" s="46">
        <v>81615</v>
      </c>
    </row>
    <row r="50" spans="1:5" x14ac:dyDescent="0.25">
      <c r="A50" s="10" t="s">
        <v>61</v>
      </c>
      <c r="B50" s="54" t="s">
        <v>62</v>
      </c>
      <c r="C50" s="99">
        <v>16720</v>
      </c>
      <c r="D50" s="66">
        <v>20440</v>
      </c>
      <c r="E50" s="46">
        <v>21320</v>
      </c>
    </row>
    <row r="51" spans="1:5" x14ac:dyDescent="0.25">
      <c r="A51" s="10" t="s">
        <v>191</v>
      </c>
      <c r="B51" s="54" t="s">
        <v>63</v>
      </c>
      <c r="C51" s="99">
        <v>115600</v>
      </c>
      <c r="D51" s="66">
        <v>230310</v>
      </c>
      <c r="E51" s="46">
        <v>240065</v>
      </c>
    </row>
    <row r="52" spans="1:5" ht="25.5" x14ac:dyDescent="0.25">
      <c r="A52" s="18" t="s">
        <v>64</v>
      </c>
      <c r="B52" s="56" t="s">
        <v>65</v>
      </c>
      <c r="C52" s="29">
        <f t="shared" ref="C52:D54" si="15">C53</f>
        <v>86664</v>
      </c>
      <c r="D52" s="24">
        <f t="shared" si="15"/>
        <v>65751</v>
      </c>
      <c r="E52" s="24">
        <f>E53</f>
        <v>65751</v>
      </c>
    </row>
    <row r="53" spans="1:5" x14ac:dyDescent="0.25">
      <c r="A53" s="17" t="s">
        <v>66</v>
      </c>
      <c r="B53" s="21" t="s">
        <v>67</v>
      </c>
      <c r="C53" s="26">
        <f t="shared" si="15"/>
        <v>86664</v>
      </c>
      <c r="D53" s="61">
        <f t="shared" si="15"/>
        <v>65751</v>
      </c>
      <c r="E53" s="61">
        <f>E54</f>
        <v>65751</v>
      </c>
    </row>
    <row r="54" spans="1:5" x14ac:dyDescent="0.25">
      <c r="A54" s="19" t="s">
        <v>94</v>
      </c>
      <c r="B54" s="57" t="s">
        <v>69</v>
      </c>
      <c r="C54" s="26">
        <f t="shared" si="15"/>
        <v>86664</v>
      </c>
      <c r="D54" s="46">
        <f t="shared" si="15"/>
        <v>65751</v>
      </c>
      <c r="E54" s="46">
        <f>E55</f>
        <v>65751</v>
      </c>
    </row>
    <row r="55" spans="1:5" ht="25.5" x14ac:dyDescent="0.25">
      <c r="A55" s="17" t="s">
        <v>68</v>
      </c>
      <c r="B55" s="21" t="s">
        <v>70</v>
      </c>
      <c r="C55" s="99">
        <v>86664</v>
      </c>
      <c r="D55" s="66">
        <v>65751</v>
      </c>
      <c r="E55" s="61">
        <v>65751</v>
      </c>
    </row>
    <row r="56" spans="1:5" ht="25.5" x14ac:dyDescent="0.25">
      <c r="A56" s="101" t="s">
        <v>204</v>
      </c>
      <c r="B56" s="101" t="s">
        <v>205</v>
      </c>
      <c r="C56" s="24">
        <f>C57</f>
        <v>231870</v>
      </c>
      <c r="D56" s="100"/>
      <c r="E56" s="46"/>
    </row>
    <row r="57" spans="1:5" ht="25.5" x14ac:dyDescent="0.25">
      <c r="A57" s="10" t="s">
        <v>206</v>
      </c>
      <c r="B57" s="10" t="s">
        <v>207</v>
      </c>
      <c r="C57" s="46">
        <v>231870</v>
      </c>
      <c r="D57" s="100"/>
      <c r="E57" s="46"/>
    </row>
    <row r="58" spans="1:5" ht="25.5" x14ac:dyDescent="0.25">
      <c r="A58" s="10" t="s">
        <v>208</v>
      </c>
      <c r="B58" s="10" t="s">
        <v>209</v>
      </c>
      <c r="C58" s="46">
        <v>231870</v>
      </c>
      <c r="D58" s="100"/>
      <c r="E58" s="46"/>
    </row>
    <row r="59" spans="1:5" ht="38.25" x14ac:dyDescent="0.25">
      <c r="A59" s="10" t="s">
        <v>210</v>
      </c>
      <c r="B59" s="10" t="s">
        <v>211</v>
      </c>
      <c r="C59" s="46">
        <v>231870</v>
      </c>
      <c r="D59" s="100"/>
      <c r="E59" s="46"/>
    </row>
    <row r="60" spans="1:5" x14ac:dyDescent="0.25">
      <c r="A60" s="5" t="s">
        <v>71</v>
      </c>
      <c r="B60" s="5" t="s">
        <v>72</v>
      </c>
      <c r="C60" s="29">
        <f>C61+C64+C65+C67+C69+C70+C72+C73</f>
        <v>399360</v>
      </c>
      <c r="D60" s="24">
        <f t="shared" ref="C60:D60" si="16">D67+D69+D73</f>
        <v>186000</v>
      </c>
      <c r="E60" s="24">
        <f>E67+E69+E73</f>
        <v>186000</v>
      </c>
    </row>
    <row r="61" spans="1:5" ht="25.5" x14ac:dyDescent="0.25">
      <c r="A61" s="10" t="s">
        <v>212</v>
      </c>
      <c r="B61" s="10" t="s">
        <v>213</v>
      </c>
      <c r="C61" s="46">
        <f>C62+C63</f>
        <v>5400</v>
      </c>
      <c r="D61" s="24"/>
      <c r="E61" s="24"/>
    </row>
    <row r="62" spans="1:5" ht="51" x14ac:dyDescent="0.25">
      <c r="A62" s="10" t="s">
        <v>214</v>
      </c>
      <c r="B62" s="10" t="s">
        <v>215</v>
      </c>
      <c r="C62" s="46">
        <v>4800</v>
      </c>
      <c r="D62" s="24"/>
      <c r="E62" s="24"/>
    </row>
    <row r="63" spans="1:5" ht="51" x14ac:dyDescent="0.25">
      <c r="A63" s="10" t="s">
        <v>216</v>
      </c>
      <c r="B63" s="10" t="s">
        <v>217</v>
      </c>
      <c r="C63" s="46">
        <v>600</v>
      </c>
      <c r="D63" s="24"/>
      <c r="E63" s="24"/>
    </row>
    <row r="64" spans="1:5" ht="51" x14ac:dyDescent="0.25">
      <c r="A64" s="10" t="s">
        <v>218</v>
      </c>
      <c r="B64" s="10" t="s">
        <v>219</v>
      </c>
      <c r="C64" s="46">
        <v>188500</v>
      </c>
      <c r="D64" s="24"/>
      <c r="E64" s="24"/>
    </row>
    <row r="65" spans="1:5" ht="89.25" x14ac:dyDescent="0.25">
      <c r="A65" s="10" t="s">
        <v>220</v>
      </c>
      <c r="B65" s="10" t="s">
        <v>221</v>
      </c>
      <c r="C65" s="46">
        <v>10060</v>
      </c>
      <c r="D65" s="24"/>
      <c r="E65" s="24"/>
    </row>
    <row r="66" spans="1:5" ht="25.5" x14ac:dyDescent="0.25">
      <c r="A66" s="10" t="s">
        <v>222</v>
      </c>
      <c r="B66" s="10" t="s">
        <v>223</v>
      </c>
      <c r="C66" s="46">
        <v>10060</v>
      </c>
      <c r="D66" s="24"/>
      <c r="E66" s="24"/>
    </row>
    <row r="67" spans="1:5" ht="51" x14ac:dyDescent="0.25">
      <c r="A67" s="10" t="s">
        <v>160</v>
      </c>
      <c r="B67" s="10" t="s">
        <v>151</v>
      </c>
      <c r="C67" s="83"/>
      <c r="D67" s="67">
        <v>10000</v>
      </c>
      <c r="E67" s="46">
        <v>10000</v>
      </c>
    </row>
    <row r="68" spans="1:5" ht="38.25" x14ac:dyDescent="0.25">
      <c r="A68" s="10" t="s">
        <v>161</v>
      </c>
      <c r="B68" s="10" t="s">
        <v>152</v>
      </c>
      <c r="C68" s="83"/>
      <c r="D68" s="67">
        <v>10000</v>
      </c>
      <c r="E68" s="46">
        <v>10000</v>
      </c>
    </row>
    <row r="69" spans="1:5" ht="51" x14ac:dyDescent="0.25">
      <c r="A69" s="10" t="s">
        <v>149</v>
      </c>
      <c r="B69" s="10" t="s">
        <v>150</v>
      </c>
      <c r="C69" s="73">
        <v>14100</v>
      </c>
      <c r="D69" s="64">
        <v>35000</v>
      </c>
      <c r="E69" s="61">
        <v>35000</v>
      </c>
    </row>
    <row r="70" spans="1:5" ht="51" x14ac:dyDescent="0.25">
      <c r="A70" s="10" t="s">
        <v>224</v>
      </c>
      <c r="B70" s="10" t="s">
        <v>225</v>
      </c>
      <c r="C70" s="46">
        <v>15000</v>
      </c>
      <c r="D70" s="102"/>
      <c r="E70" s="46"/>
    </row>
    <row r="71" spans="1:5" ht="51" x14ac:dyDescent="0.25">
      <c r="A71" s="10" t="s">
        <v>226</v>
      </c>
      <c r="B71" s="10" t="s">
        <v>227</v>
      </c>
      <c r="C71" s="46">
        <v>15000</v>
      </c>
      <c r="D71" s="102"/>
      <c r="E71" s="46"/>
    </row>
    <row r="72" spans="1:5" ht="51" x14ac:dyDescent="0.25">
      <c r="A72" s="10" t="s">
        <v>228</v>
      </c>
      <c r="B72" s="10" t="s">
        <v>229</v>
      </c>
      <c r="C72" s="46">
        <v>12300</v>
      </c>
      <c r="D72" s="102"/>
      <c r="E72" s="46"/>
    </row>
    <row r="73" spans="1:5" ht="25.5" x14ac:dyDescent="0.25">
      <c r="A73" s="16" t="s">
        <v>73</v>
      </c>
      <c r="B73" s="13" t="s">
        <v>74</v>
      </c>
      <c r="C73" s="103">
        <v>154000</v>
      </c>
      <c r="D73" s="68">
        <v>141000</v>
      </c>
      <c r="E73" s="69">
        <f>E74</f>
        <v>141000</v>
      </c>
    </row>
    <row r="74" spans="1:5" ht="38.25" x14ac:dyDescent="0.25">
      <c r="A74" s="10" t="s">
        <v>75</v>
      </c>
      <c r="B74" s="12" t="s">
        <v>76</v>
      </c>
      <c r="C74" s="73">
        <v>154000</v>
      </c>
      <c r="D74" s="64">
        <v>141000</v>
      </c>
      <c r="E74" s="70">
        <v>141000</v>
      </c>
    </row>
    <row r="75" spans="1:5" x14ac:dyDescent="0.25">
      <c r="A75" s="37" t="s">
        <v>77</v>
      </c>
      <c r="B75" s="28" t="s">
        <v>78</v>
      </c>
      <c r="C75" s="29">
        <f t="shared" ref="C75:D75" si="17">C76</f>
        <v>114203173.88</v>
      </c>
      <c r="D75" s="29">
        <f t="shared" si="17"/>
        <v>77764203.590000004</v>
      </c>
      <c r="E75" s="29">
        <f>E76</f>
        <v>78457174.650000006</v>
      </c>
    </row>
    <row r="76" spans="1:5" ht="25.5" x14ac:dyDescent="0.25">
      <c r="A76" s="37" t="s">
        <v>79</v>
      </c>
      <c r="B76" s="28" t="s">
        <v>80</v>
      </c>
      <c r="C76" s="29">
        <f>C77+C84+C100+C123</f>
        <v>114203173.88</v>
      </c>
      <c r="D76" s="29">
        <f>D77+D84+D100+D123</f>
        <v>77764203.590000004</v>
      </c>
      <c r="E76" s="29">
        <f>E77+E84+E100+E123</f>
        <v>78457174.650000006</v>
      </c>
    </row>
    <row r="77" spans="1:5" x14ac:dyDescent="0.25">
      <c r="A77" s="27" t="s">
        <v>124</v>
      </c>
      <c r="B77" s="28" t="s">
        <v>196</v>
      </c>
      <c r="C77" s="29">
        <f>C78+C80+C82</f>
        <v>38016953.5</v>
      </c>
      <c r="D77" s="29">
        <f t="shared" ref="D77" si="18">D78+D80</f>
        <v>8882312</v>
      </c>
      <c r="E77" s="29">
        <f>E78+E80</f>
        <v>8521312</v>
      </c>
    </row>
    <row r="78" spans="1:5" x14ac:dyDescent="0.25">
      <c r="A78" s="30" t="s">
        <v>122</v>
      </c>
      <c r="B78" s="31" t="s">
        <v>81</v>
      </c>
      <c r="C78" s="26">
        <f t="shared" ref="C78:D78" si="19">C79</f>
        <v>8417000</v>
      </c>
      <c r="D78" s="26">
        <f t="shared" si="19"/>
        <v>7550000</v>
      </c>
      <c r="E78" s="26">
        <f>E79</f>
        <v>6944000</v>
      </c>
    </row>
    <row r="79" spans="1:5" ht="25.5" x14ac:dyDescent="0.25">
      <c r="A79" s="32" t="s">
        <v>120</v>
      </c>
      <c r="B79" s="33" t="s">
        <v>82</v>
      </c>
      <c r="C79" s="71">
        <v>8417000</v>
      </c>
      <c r="D79" s="71">
        <v>7550000</v>
      </c>
      <c r="E79" s="34">
        <v>6944000</v>
      </c>
    </row>
    <row r="80" spans="1:5" ht="25.5" x14ac:dyDescent="0.25">
      <c r="A80" s="30" t="s">
        <v>123</v>
      </c>
      <c r="B80" s="31" t="s">
        <v>83</v>
      </c>
      <c r="C80" s="58">
        <f t="shared" ref="C80:D80" si="20">C81</f>
        <v>28639953.5</v>
      </c>
      <c r="D80" s="58">
        <f t="shared" si="20"/>
        <v>1332312</v>
      </c>
      <c r="E80" s="26">
        <f>E81</f>
        <v>1577312</v>
      </c>
    </row>
    <row r="81" spans="1:5" ht="25.5" x14ac:dyDescent="0.25">
      <c r="A81" s="30" t="s">
        <v>121</v>
      </c>
      <c r="B81" s="33" t="s">
        <v>84</v>
      </c>
      <c r="C81" s="71">
        <v>28639953.5</v>
      </c>
      <c r="D81" s="71">
        <v>1332312</v>
      </c>
      <c r="E81" s="34">
        <v>1577312</v>
      </c>
    </row>
    <row r="82" spans="1:5" x14ac:dyDescent="0.25">
      <c r="A82" s="30" t="s">
        <v>192</v>
      </c>
      <c r="B82" s="31" t="s">
        <v>193</v>
      </c>
      <c r="C82" s="58">
        <f t="shared" ref="C82:D82" si="21">C83</f>
        <v>960000</v>
      </c>
      <c r="D82" s="58">
        <f t="shared" si="21"/>
        <v>0</v>
      </c>
      <c r="E82" s="26">
        <f>E83</f>
        <v>0</v>
      </c>
    </row>
    <row r="83" spans="1:5" x14ac:dyDescent="0.25">
      <c r="A83" s="30" t="s">
        <v>194</v>
      </c>
      <c r="B83" s="33" t="s">
        <v>195</v>
      </c>
      <c r="C83" s="71">
        <v>960000</v>
      </c>
      <c r="D83" s="71">
        <v>0</v>
      </c>
      <c r="E83" s="34">
        <v>0</v>
      </c>
    </row>
    <row r="84" spans="1:5" ht="25.5" x14ac:dyDescent="0.25">
      <c r="A84" s="35" t="s">
        <v>125</v>
      </c>
      <c r="B84" s="36" t="s">
        <v>116</v>
      </c>
      <c r="C84" s="29">
        <f>C85+C87+C89+C91+C93+C95</f>
        <v>6625977.5599999996</v>
      </c>
      <c r="D84" s="29">
        <f t="shared" ref="D84:E84" si="22">D85+D87+D88+D89+D91+D93+D95</f>
        <v>187200</v>
      </c>
      <c r="E84" s="29">
        <f t="shared" si="22"/>
        <v>187200</v>
      </c>
    </row>
    <row r="85" spans="1:5" ht="25.5" x14ac:dyDescent="0.25">
      <c r="A85" s="80" t="s">
        <v>172</v>
      </c>
      <c r="B85" s="80" t="s">
        <v>168</v>
      </c>
      <c r="C85" s="34">
        <v>2049602.76</v>
      </c>
      <c r="D85" s="34"/>
      <c r="E85" s="29"/>
    </row>
    <row r="86" spans="1:5" ht="38.25" x14ac:dyDescent="0.25">
      <c r="A86" s="80" t="s">
        <v>173</v>
      </c>
      <c r="B86" s="80" t="s">
        <v>169</v>
      </c>
      <c r="C86" s="34">
        <v>2049602.76</v>
      </c>
      <c r="D86" s="34"/>
      <c r="E86" s="29"/>
    </row>
    <row r="87" spans="1:5" ht="64.5" x14ac:dyDescent="0.25">
      <c r="A87" s="30" t="s">
        <v>174</v>
      </c>
      <c r="B87" s="81" t="s">
        <v>170</v>
      </c>
      <c r="C87" s="34">
        <v>1754600</v>
      </c>
      <c r="D87" s="29"/>
      <c r="E87" s="29"/>
    </row>
    <row r="88" spans="1:5" ht="64.5" x14ac:dyDescent="0.25">
      <c r="A88" s="30" t="s">
        <v>175</v>
      </c>
      <c r="B88" s="81" t="s">
        <v>171</v>
      </c>
      <c r="C88" s="34">
        <v>1754600</v>
      </c>
      <c r="D88" s="29"/>
      <c r="E88" s="29"/>
    </row>
    <row r="89" spans="1:5" ht="39" x14ac:dyDescent="0.25">
      <c r="A89" s="30" t="s">
        <v>176</v>
      </c>
      <c r="B89" s="81" t="s">
        <v>177</v>
      </c>
      <c r="C89" s="34">
        <v>1100000</v>
      </c>
      <c r="D89" s="34">
        <v>0</v>
      </c>
      <c r="E89" s="34">
        <v>0</v>
      </c>
    </row>
    <row r="90" spans="1:5" ht="51.75" x14ac:dyDescent="0.25">
      <c r="A90" s="30" t="s">
        <v>178</v>
      </c>
      <c r="B90" s="81" t="s">
        <v>179</v>
      </c>
      <c r="C90" s="34">
        <v>1100000</v>
      </c>
      <c r="D90" s="34">
        <v>0</v>
      </c>
      <c r="E90" s="34">
        <v>0</v>
      </c>
    </row>
    <row r="91" spans="1:5" ht="26.25" x14ac:dyDescent="0.25">
      <c r="A91" s="30" t="s">
        <v>180</v>
      </c>
      <c r="B91" s="81" t="s">
        <v>181</v>
      </c>
      <c r="C91" s="34">
        <v>990000</v>
      </c>
      <c r="D91" s="34">
        <v>0</v>
      </c>
      <c r="E91" s="34">
        <v>0</v>
      </c>
    </row>
    <row r="92" spans="1:5" ht="26.25" x14ac:dyDescent="0.25">
      <c r="A92" s="30" t="s">
        <v>182</v>
      </c>
      <c r="B92" s="81" t="s">
        <v>183</v>
      </c>
      <c r="C92" s="34">
        <v>990000</v>
      </c>
      <c r="D92" s="34">
        <v>0</v>
      </c>
      <c r="E92" s="34">
        <v>0</v>
      </c>
    </row>
    <row r="93" spans="1:5" x14ac:dyDescent="0.25">
      <c r="A93" s="30" t="s">
        <v>184</v>
      </c>
      <c r="B93" s="81" t="s">
        <v>185</v>
      </c>
      <c r="C93" s="34">
        <v>163044</v>
      </c>
      <c r="D93" s="34">
        <v>0</v>
      </c>
      <c r="E93" s="34">
        <v>0</v>
      </c>
    </row>
    <row r="94" spans="1:5" ht="26.25" x14ac:dyDescent="0.25">
      <c r="A94" s="30" t="s">
        <v>186</v>
      </c>
      <c r="B94" s="81" t="s">
        <v>187</v>
      </c>
      <c r="C94" s="34">
        <v>163044</v>
      </c>
      <c r="D94" s="34">
        <v>0</v>
      </c>
      <c r="E94" s="34">
        <v>0</v>
      </c>
    </row>
    <row r="95" spans="1:5" x14ac:dyDescent="0.25">
      <c r="A95" s="30" t="s">
        <v>126</v>
      </c>
      <c r="B95" s="33" t="s">
        <v>117</v>
      </c>
      <c r="C95" s="34">
        <f t="shared" ref="C95:E95" si="23">C96</f>
        <v>568730.80000000005</v>
      </c>
      <c r="D95" s="34">
        <f t="shared" si="23"/>
        <v>187200</v>
      </c>
      <c r="E95" s="34">
        <f t="shared" si="23"/>
        <v>187200</v>
      </c>
    </row>
    <row r="96" spans="1:5" x14ac:dyDescent="0.25">
      <c r="A96" s="30" t="s">
        <v>127</v>
      </c>
      <c r="B96" s="33" t="s">
        <v>118</v>
      </c>
      <c r="C96" s="34">
        <f>C97+C98+C99</f>
        <v>568730.80000000005</v>
      </c>
      <c r="D96" s="34">
        <f t="shared" ref="D96:E96" si="24">D97+D98+D99</f>
        <v>187200</v>
      </c>
      <c r="E96" s="34">
        <f t="shared" si="24"/>
        <v>187200</v>
      </c>
    </row>
    <row r="97" spans="1:5" ht="38.25" x14ac:dyDescent="0.25">
      <c r="A97" s="30"/>
      <c r="B97" s="33" t="s">
        <v>119</v>
      </c>
      <c r="C97" s="72">
        <v>187200</v>
      </c>
      <c r="D97" s="72">
        <v>187200</v>
      </c>
      <c r="E97" s="34">
        <v>187200</v>
      </c>
    </row>
    <row r="98" spans="1:5" x14ac:dyDescent="0.25">
      <c r="A98" s="82"/>
      <c r="B98" s="33" t="s">
        <v>188</v>
      </c>
      <c r="C98" s="72">
        <v>346530.8</v>
      </c>
      <c r="D98" s="72">
        <v>0</v>
      </c>
      <c r="E98" s="34">
        <v>0</v>
      </c>
    </row>
    <row r="99" spans="1:5" ht="25.5" x14ac:dyDescent="0.25">
      <c r="A99" s="82"/>
      <c r="B99" s="33" t="s">
        <v>189</v>
      </c>
      <c r="C99" s="72">
        <v>35000</v>
      </c>
      <c r="D99" s="72">
        <v>0</v>
      </c>
      <c r="E99" s="34">
        <v>0</v>
      </c>
    </row>
    <row r="100" spans="1:5" ht="25.5" x14ac:dyDescent="0.25">
      <c r="A100" s="37" t="s">
        <v>128</v>
      </c>
      <c r="B100" s="28" t="s">
        <v>197</v>
      </c>
      <c r="C100" s="29">
        <f t="shared" ref="C100" si="25">C101+C105+C107+C119+C121</f>
        <v>65191371.82</v>
      </c>
      <c r="D100" s="29">
        <f>D101+D103+D105+D107+D119+D121</f>
        <v>65662995.589999996</v>
      </c>
      <c r="E100" s="29">
        <f>E101+E103+E105+E107+E119+E121</f>
        <v>66711154.649999999</v>
      </c>
    </row>
    <row r="101" spans="1:5" ht="25.5" x14ac:dyDescent="0.25">
      <c r="A101" s="30" t="s">
        <v>129</v>
      </c>
      <c r="B101" s="31" t="s">
        <v>85</v>
      </c>
      <c r="C101" s="26">
        <f t="shared" ref="C101:D101" si="26">C102</f>
        <v>327432</v>
      </c>
      <c r="D101" s="26">
        <f t="shared" si="26"/>
        <v>291052</v>
      </c>
      <c r="E101" s="26">
        <f>E102</f>
        <v>301514</v>
      </c>
    </row>
    <row r="102" spans="1:5" ht="38.25" x14ac:dyDescent="0.25">
      <c r="A102" s="30" t="s">
        <v>130</v>
      </c>
      <c r="B102" s="39" t="s">
        <v>86</v>
      </c>
      <c r="C102" s="40">
        <v>327432</v>
      </c>
      <c r="D102" s="40">
        <v>291052</v>
      </c>
      <c r="E102" s="34">
        <v>301514</v>
      </c>
    </row>
    <row r="103" spans="1:5" ht="51" x14ac:dyDescent="0.25">
      <c r="A103" s="30" t="s">
        <v>158</v>
      </c>
      <c r="B103" s="33" t="s">
        <v>162</v>
      </c>
      <c r="C103" s="73">
        <f>C104</f>
        <v>0</v>
      </c>
      <c r="D103" s="73">
        <f t="shared" ref="D103:E103" si="27">D104</f>
        <v>802</v>
      </c>
      <c r="E103" s="73">
        <f t="shared" si="27"/>
        <v>2084</v>
      </c>
    </row>
    <row r="104" spans="1:5" ht="51" x14ac:dyDescent="0.25">
      <c r="A104" s="30" t="s">
        <v>159</v>
      </c>
      <c r="B104" s="33" t="s">
        <v>163</v>
      </c>
      <c r="C104" s="73">
        <v>0</v>
      </c>
      <c r="D104" s="73">
        <v>802</v>
      </c>
      <c r="E104" s="74">
        <v>2084</v>
      </c>
    </row>
    <row r="105" spans="1:5" ht="38.25" x14ac:dyDescent="0.25">
      <c r="A105" s="59" t="s">
        <v>135</v>
      </c>
      <c r="B105" s="31" t="s">
        <v>87</v>
      </c>
      <c r="C105" s="58">
        <f t="shared" ref="C105:D105" si="28">C106</f>
        <v>50277.27</v>
      </c>
      <c r="D105" s="58">
        <f t="shared" si="28"/>
        <v>35301.040000000001</v>
      </c>
      <c r="E105" s="26">
        <f>E106</f>
        <v>36713.1</v>
      </c>
    </row>
    <row r="106" spans="1:5" ht="38.25" x14ac:dyDescent="0.25">
      <c r="A106" s="32" t="s">
        <v>136</v>
      </c>
      <c r="B106" s="39" t="s">
        <v>88</v>
      </c>
      <c r="C106" s="73">
        <v>50277.27</v>
      </c>
      <c r="D106" s="73">
        <v>35301.040000000001</v>
      </c>
      <c r="E106" s="34">
        <v>36713.1</v>
      </c>
    </row>
    <row r="107" spans="1:5" ht="36.75" customHeight="1" x14ac:dyDescent="0.25">
      <c r="A107" s="30" t="s">
        <v>137</v>
      </c>
      <c r="B107" s="31" t="s">
        <v>89</v>
      </c>
      <c r="C107" s="26">
        <f t="shared" ref="C107:D107" si="29">C108</f>
        <v>62693858.549999997</v>
      </c>
      <c r="D107" s="26">
        <f t="shared" si="29"/>
        <v>62109233.549999997</v>
      </c>
      <c r="E107" s="26">
        <f>E108</f>
        <v>62197433.549999997</v>
      </c>
    </row>
    <row r="108" spans="1:5" ht="36" customHeight="1" x14ac:dyDescent="0.25">
      <c r="A108" s="32" t="s">
        <v>138</v>
      </c>
      <c r="B108" s="33" t="s">
        <v>90</v>
      </c>
      <c r="C108" s="34">
        <f t="shared" ref="C108:D108" si="30">C109+C110+C111+C112+C113+C114+C115+C116+C117+C118</f>
        <v>62693858.549999997</v>
      </c>
      <c r="D108" s="34">
        <f t="shared" si="30"/>
        <v>62109233.549999997</v>
      </c>
      <c r="E108" s="34">
        <f>E109+E110+E111+E112+E113+E114+E115+E116+E117+E118</f>
        <v>62197433.549999997</v>
      </c>
    </row>
    <row r="109" spans="1:5" ht="89.25" x14ac:dyDescent="0.25">
      <c r="A109" s="30"/>
      <c r="B109" s="31" t="s">
        <v>111</v>
      </c>
      <c r="C109" s="73">
        <v>625432</v>
      </c>
      <c r="D109" s="73">
        <v>625432</v>
      </c>
      <c r="E109" s="26">
        <v>625432</v>
      </c>
    </row>
    <row r="110" spans="1:5" ht="51" x14ac:dyDescent="0.25">
      <c r="A110" s="32"/>
      <c r="B110" s="33" t="s">
        <v>141</v>
      </c>
      <c r="C110" s="71">
        <v>1906380</v>
      </c>
      <c r="D110" s="71">
        <v>1906380</v>
      </c>
      <c r="E110" s="34">
        <v>1906380</v>
      </c>
    </row>
    <row r="111" spans="1:5" ht="63.75" x14ac:dyDescent="0.25">
      <c r="A111" s="30"/>
      <c r="B111" s="33" t="s">
        <v>139</v>
      </c>
      <c r="C111" s="65">
        <v>113685</v>
      </c>
      <c r="D111" s="65">
        <v>117660</v>
      </c>
      <c r="E111" s="26">
        <v>117660</v>
      </c>
    </row>
    <row r="112" spans="1:5" ht="76.5" x14ac:dyDescent="0.25">
      <c r="A112" s="32"/>
      <c r="B112" s="33" t="s">
        <v>96</v>
      </c>
      <c r="C112" s="75">
        <v>4930800</v>
      </c>
      <c r="D112" s="75">
        <v>4342200</v>
      </c>
      <c r="E112" s="34">
        <v>4430400</v>
      </c>
    </row>
    <row r="113" spans="1:5" ht="63.75" x14ac:dyDescent="0.25">
      <c r="A113" s="30"/>
      <c r="B113" s="33" t="s">
        <v>91</v>
      </c>
      <c r="C113" s="65">
        <v>277000</v>
      </c>
      <c r="D113" s="65">
        <v>277000</v>
      </c>
      <c r="E113" s="26">
        <v>277000</v>
      </c>
    </row>
    <row r="114" spans="1:5" ht="53.25" customHeight="1" x14ac:dyDescent="0.25">
      <c r="A114" s="30"/>
      <c r="B114" s="33" t="s">
        <v>97</v>
      </c>
      <c r="C114" s="65">
        <v>156308</v>
      </c>
      <c r="D114" s="65">
        <v>156308</v>
      </c>
      <c r="E114" s="26">
        <v>156308</v>
      </c>
    </row>
    <row r="115" spans="1:5" ht="43.5" customHeight="1" x14ac:dyDescent="0.25">
      <c r="A115" s="32"/>
      <c r="B115" s="33" t="s">
        <v>140</v>
      </c>
      <c r="C115" s="75">
        <v>12000</v>
      </c>
      <c r="D115" s="75">
        <v>12000</v>
      </c>
      <c r="E115" s="34">
        <v>12000</v>
      </c>
    </row>
    <row r="116" spans="1:5" ht="63.75" x14ac:dyDescent="0.25">
      <c r="A116" s="30"/>
      <c r="B116" s="33" t="s">
        <v>113</v>
      </c>
      <c r="C116" s="75">
        <v>42555917</v>
      </c>
      <c r="D116" s="75">
        <v>42555917</v>
      </c>
      <c r="E116" s="34">
        <v>42555917</v>
      </c>
    </row>
    <row r="117" spans="1:5" ht="51" x14ac:dyDescent="0.25">
      <c r="A117" s="30"/>
      <c r="B117" s="33" t="s">
        <v>112</v>
      </c>
      <c r="C117" s="75">
        <v>12103790</v>
      </c>
      <c r="D117" s="75">
        <v>12103790</v>
      </c>
      <c r="E117" s="34">
        <v>12103790</v>
      </c>
    </row>
    <row r="118" spans="1:5" ht="114.75" x14ac:dyDescent="0.25">
      <c r="A118" s="32"/>
      <c r="B118" s="33" t="s">
        <v>98</v>
      </c>
      <c r="C118" s="75">
        <v>12546.55</v>
      </c>
      <c r="D118" s="75">
        <v>12546.55</v>
      </c>
      <c r="E118" s="34">
        <v>12546.55</v>
      </c>
    </row>
    <row r="119" spans="1:5" ht="63.75" x14ac:dyDescent="0.25">
      <c r="A119" s="30" t="s">
        <v>131</v>
      </c>
      <c r="B119" s="33" t="s">
        <v>115</v>
      </c>
      <c r="C119" s="74">
        <f t="shared" ref="C119:D119" si="31">C120</f>
        <v>226198</v>
      </c>
      <c r="D119" s="74">
        <f t="shared" si="31"/>
        <v>386198</v>
      </c>
      <c r="E119" s="34">
        <f>E120</f>
        <v>386198</v>
      </c>
    </row>
    <row r="120" spans="1:5" ht="63.75" x14ac:dyDescent="0.25">
      <c r="A120" s="30" t="s">
        <v>132</v>
      </c>
      <c r="B120" s="33" t="s">
        <v>114</v>
      </c>
      <c r="C120" s="75">
        <v>226198</v>
      </c>
      <c r="D120" s="75">
        <v>386198</v>
      </c>
      <c r="E120" s="34">
        <v>386198</v>
      </c>
    </row>
    <row r="121" spans="1:5" ht="51" x14ac:dyDescent="0.25">
      <c r="A121" s="30" t="s">
        <v>133</v>
      </c>
      <c r="B121" s="33" t="s">
        <v>92</v>
      </c>
      <c r="C121" s="74">
        <f>C122</f>
        <v>1893606</v>
      </c>
      <c r="D121" s="74">
        <f t="shared" ref="D121" si="32">D122</f>
        <v>2840409</v>
      </c>
      <c r="E121" s="34">
        <f>E122</f>
        <v>3787212</v>
      </c>
    </row>
    <row r="122" spans="1:5" ht="51" x14ac:dyDescent="0.25">
      <c r="A122" s="30" t="s">
        <v>134</v>
      </c>
      <c r="B122" s="33" t="s">
        <v>93</v>
      </c>
      <c r="C122" s="75">
        <v>1893606</v>
      </c>
      <c r="D122" s="75">
        <v>2840409</v>
      </c>
      <c r="E122" s="34">
        <v>3787212</v>
      </c>
    </row>
    <row r="123" spans="1:5" x14ac:dyDescent="0.25">
      <c r="A123" s="37" t="s">
        <v>142</v>
      </c>
      <c r="B123" s="28" t="s">
        <v>100</v>
      </c>
      <c r="C123" s="76">
        <f t="shared" ref="C123:D123" si="33">C124+C127</f>
        <v>4368871</v>
      </c>
      <c r="D123" s="76">
        <f t="shared" si="33"/>
        <v>3031696</v>
      </c>
      <c r="E123" s="44">
        <f>E124+E127</f>
        <v>3037508</v>
      </c>
    </row>
    <row r="124" spans="1:5" ht="51" x14ac:dyDescent="0.25">
      <c r="A124" s="30" t="s">
        <v>143</v>
      </c>
      <c r="B124" s="33" t="s">
        <v>108</v>
      </c>
      <c r="C124" s="77">
        <f t="shared" ref="C124:D125" si="34">C125</f>
        <v>3891660</v>
      </c>
      <c r="D124" s="77">
        <f t="shared" si="34"/>
        <v>2870000</v>
      </c>
      <c r="E124" s="26">
        <f>E125</f>
        <v>2870000</v>
      </c>
    </row>
    <row r="125" spans="1:5" ht="51" x14ac:dyDescent="0.25">
      <c r="A125" s="30" t="s">
        <v>144</v>
      </c>
      <c r="B125" s="33" t="s">
        <v>109</v>
      </c>
      <c r="C125" s="77">
        <f t="shared" si="34"/>
        <v>3891660</v>
      </c>
      <c r="D125" s="77">
        <f t="shared" si="34"/>
        <v>2870000</v>
      </c>
      <c r="E125" s="26">
        <f>E126</f>
        <v>2870000</v>
      </c>
    </row>
    <row r="126" spans="1:5" ht="45" customHeight="1" x14ac:dyDescent="0.25">
      <c r="A126" s="30"/>
      <c r="B126" s="39" t="s">
        <v>148</v>
      </c>
      <c r="C126" s="78">
        <v>3891660</v>
      </c>
      <c r="D126" s="78">
        <v>2870000</v>
      </c>
      <c r="E126" s="40">
        <v>2870000</v>
      </c>
    </row>
    <row r="127" spans="1:5" x14ac:dyDescent="0.25">
      <c r="A127" s="30" t="s">
        <v>145</v>
      </c>
      <c r="B127" s="33" t="s">
        <v>101</v>
      </c>
      <c r="C127" s="77">
        <f t="shared" ref="C127:D128" si="35">C128</f>
        <v>477211</v>
      </c>
      <c r="D127" s="77">
        <f t="shared" si="35"/>
        <v>161696</v>
      </c>
      <c r="E127" s="26">
        <f>E128</f>
        <v>167508</v>
      </c>
    </row>
    <row r="128" spans="1:5" ht="25.5" x14ac:dyDescent="0.25">
      <c r="A128" s="41" t="s">
        <v>146</v>
      </c>
      <c r="B128" s="42" t="s">
        <v>102</v>
      </c>
      <c r="C128" s="77">
        <f>C129+C130</f>
        <v>477211</v>
      </c>
      <c r="D128" s="77">
        <f t="shared" si="35"/>
        <v>161696</v>
      </c>
      <c r="E128" s="26">
        <f>E129</f>
        <v>167508</v>
      </c>
    </row>
    <row r="129" spans="1:5" ht="25.5" x14ac:dyDescent="0.25">
      <c r="A129" s="41"/>
      <c r="B129" s="33" t="s">
        <v>110</v>
      </c>
      <c r="C129" s="75">
        <v>181906</v>
      </c>
      <c r="D129" s="75">
        <v>161696</v>
      </c>
      <c r="E129" s="34">
        <v>167508</v>
      </c>
    </row>
    <row r="130" spans="1:5" ht="25.5" x14ac:dyDescent="0.25">
      <c r="A130" s="41"/>
      <c r="B130" s="33" t="s">
        <v>190</v>
      </c>
      <c r="C130" s="75">
        <v>295305</v>
      </c>
      <c r="D130" s="75">
        <v>0</v>
      </c>
      <c r="E130" s="34">
        <v>0</v>
      </c>
    </row>
    <row r="131" spans="1:5" ht="24" customHeight="1" x14ac:dyDescent="0.25">
      <c r="A131" s="37"/>
      <c r="B131" s="37" t="s">
        <v>103</v>
      </c>
      <c r="C131" s="79">
        <f>C75+C14</f>
        <v>150333289.88</v>
      </c>
      <c r="D131" s="79">
        <f>D75+D14</f>
        <v>127539753.59</v>
      </c>
      <c r="E131" s="29">
        <f>E75+E14</f>
        <v>130619237.65000001</v>
      </c>
    </row>
    <row r="132" spans="1:5" ht="55.5" customHeight="1" x14ac:dyDescent="0.25">
      <c r="E132" s="4"/>
    </row>
    <row r="133" spans="1:5" ht="64.5" customHeight="1" x14ac:dyDescent="0.25">
      <c r="E133" s="4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2019-02-19T11:57:59Z</dcterms:modified>
</cp:coreProperties>
</file>