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70" i="1" l="1"/>
  <c r="E73" i="1"/>
  <c r="D73" i="1"/>
  <c r="C73" i="1"/>
  <c r="D98" i="1"/>
  <c r="C98" i="1"/>
  <c r="D97" i="1"/>
  <c r="C97" i="1"/>
  <c r="D95" i="1"/>
  <c r="D94" i="1" s="1"/>
  <c r="D93" i="1" s="1"/>
  <c r="C95" i="1"/>
  <c r="C94" i="1"/>
  <c r="C93" i="1"/>
  <c r="D78" i="1"/>
  <c r="D77" i="1" s="1"/>
  <c r="C78" i="1"/>
  <c r="C77" i="1" s="1"/>
  <c r="D91" i="1"/>
  <c r="C91" i="1"/>
  <c r="D89" i="1"/>
  <c r="C89" i="1"/>
  <c r="E89" i="1"/>
  <c r="D75" i="1"/>
  <c r="C75" i="1"/>
  <c r="D71" i="1"/>
  <c r="C71" i="1"/>
  <c r="D68" i="1"/>
  <c r="C68" i="1"/>
  <c r="D67" i="1"/>
  <c r="C67" i="1"/>
  <c r="D66" i="1"/>
  <c r="C66" i="1"/>
  <c r="E68" i="1"/>
  <c r="D64" i="1"/>
  <c r="C64" i="1"/>
  <c r="D62" i="1"/>
  <c r="C62" i="1"/>
  <c r="C61" i="1" s="1"/>
  <c r="D51" i="1"/>
  <c r="C51" i="1"/>
  <c r="C50" i="1" s="1"/>
  <c r="C49" i="1" s="1"/>
  <c r="D50" i="1"/>
  <c r="D53" i="1"/>
  <c r="C53" i="1"/>
  <c r="E53" i="1"/>
  <c r="E57" i="1"/>
  <c r="D49" i="1"/>
  <c r="D45" i="1"/>
  <c r="D44" i="1" s="1"/>
  <c r="C45" i="1"/>
  <c r="C44" i="1" s="1"/>
  <c r="E45" i="1"/>
  <c r="D42" i="1"/>
  <c r="C42" i="1"/>
  <c r="D41" i="1"/>
  <c r="C41" i="1"/>
  <c r="D39" i="1"/>
  <c r="C39" i="1"/>
  <c r="D37" i="1"/>
  <c r="D36" i="1" s="1"/>
  <c r="D35" i="1" s="1"/>
  <c r="C37" i="1"/>
  <c r="D33" i="1"/>
  <c r="C33" i="1"/>
  <c r="D32" i="1"/>
  <c r="C32" i="1"/>
  <c r="D30" i="1"/>
  <c r="C30" i="1"/>
  <c r="D28" i="1"/>
  <c r="C28" i="1"/>
  <c r="C27" i="1" s="1"/>
  <c r="D22" i="1"/>
  <c r="D21" i="1" s="1"/>
  <c r="C22" i="1"/>
  <c r="C21" i="1" s="1"/>
  <c r="D16" i="1"/>
  <c r="D15" i="1" s="1"/>
  <c r="C16" i="1"/>
  <c r="C15" i="1" s="1"/>
  <c r="E16" i="1"/>
  <c r="C70" i="1" l="1"/>
  <c r="C60" i="1" s="1"/>
  <c r="C59" i="1" s="1"/>
  <c r="D61" i="1"/>
  <c r="D60" i="1" s="1"/>
  <c r="D59" i="1" s="1"/>
  <c r="C36" i="1"/>
  <c r="C35" i="1" s="1"/>
  <c r="C14" i="1" s="1"/>
  <c r="D27" i="1"/>
  <c r="D14" i="1" s="1"/>
  <c r="C100" i="1" l="1"/>
  <c r="D100" i="1"/>
  <c r="E64" i="1"/>
  <c r="E95" i="1" l="1"/>
  <c r="E39" i="1" l="1"/>
  <c r="E78" i="1" l="1"/>
  <c r="E71" i="1"/>
  <c r="E91" i="1"/>
  <c r="E67" i="1" l="1"/>
  <c r="E66" i="1" s="1"/>
  <c r="E77" i="1"/>
  <c r="E70" i="1" s="1"/>
  <c r="E98" i="1"/>
  <c r="E97" i="1" s="1"/>
  <c r="E94" i="1"/>
  <c r="E62" i="1"/>
  <c r="E61" i="1" s="1"/>
  <c r="E37" i="1"/>
  <c r="E36" i="1" s="1"/>
  <c r="E30" i="1"/>
  <c r="E28" i="1"/>
  <c r="E75" i="1"/>
  <c r="E44" i="1"/>
  <c r="E51" i="1"/>
  <c r="E50" i="1" s="1"/>
  <c r="E49" i="1" s="1"/>
  <c r="E42" i="1"/>
  <c r="E41" i="1" s="1"/>
  <c r="E33" i="1"/>
  <c r="E32" i="1" s="1"/>
  <c r="E22" i="1"/>
  <c r="E21" i="1" s="1"/>
  <c r="E15" i="1"/>
  <c r="E93" i="1" l="1"/>
  <c r="E35" i="1"/>
  <c r="E27" i="1"/>
  <c r="E14" i="1" l="1"/>
  <c r="E60" i="1"/>
  <c r="E59" i="1" s="1"/>
  <c r="E100" i="1" s="1"/>
</calcChain>
</file>

<file path=xl/sharedStrings.xml><?xml version="1.0" encoding="utf-8"?>
<sst xmlns="http://schemas.openxmlformats.org/spreadsheetml/2006/main" count="173" uniqueCount="171">
  <si>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</si>
  <si>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</si>
  <si>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</si>
  <si>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</si>
  <si>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</si>
  <si>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</si>
  <si>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</si>
  <si>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</si>
  <si>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</si>
  <si>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</si>
  <si>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</si>
  <si>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</si>
  <si>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</si>
  <si>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</si>
  <si>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</si>
  <si>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</si>
  <si>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</si>
  <si>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</si>
  <si>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</si>
  <si>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</si>
  <si>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</si>
  <si>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</si>
  <si>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</si>
  <si>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</si>
  <si>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</si>
  <si>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</si>
  <si>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</si>
  <si>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</si>
  <si>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</si>
  <si>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</si>
  <si>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</si>
  <si>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</si>
  <si>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</si>
  <si>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</si>
  <si>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</si>
  <si>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</si>
  <si>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</si>
  <si>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</si>
  <si>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</si>
  <si>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</si>
  <si>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</si>
  <si>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</si>
  <si>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</si>
  <si>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</si>
  <si>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</si>
  <si>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</si>
  <si>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</si>
  <si>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</si>
  <si>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</si>
  <si>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</si>
  <si>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</si>
  <si>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</si>
  <si>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</si>
  <si>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</si>
  <si>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</si>
  <si>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</si>
  <si>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</si>
  <si>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</si>
  <si>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</si>
  <si>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</si>
  <si>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</si>
  <si>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</si>
  <si>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</si>
  <si>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</si>
  <si>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</si>
  <si>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</si>
  <si>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</si>
  <si>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</si>
  <si>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</si>
  <si>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</si>
  <si>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государства</t>
  </si>
  <si>
    <t>Прочие доходы от компенсации затрат  бюджетов муниципальных районов</t>
  </si>
  <si>
    <t>000 1 16 00000 00 0000 140</t>
  </si>
  <si>
    <t>ШТРАФЫ, САНКЦИИ, ВОЗМЕЩЕНИЕ УЩЕРБА</t>
  </si>
  <si>
    <t>000 1 16 90000 00 0000 140</t>
  </si>
  <si>
    <t>Прочие поступления 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</si>
  <si>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</si>
  <si>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 , зачисляемые в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</si>
  <si>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</si>
  <si>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</si>
  <si>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</si>
  <si>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</si>
  <si>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бюджетам субъектов Российской Федерации и муниципальных образований</t>
  </si>
  <si>
    <t>Дотации   на выравнивание  бюджетной обеспеченности</t>
  </si>
  <si>
    <t>Дотации  бюджетам муниципальных районов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</si>
  <si>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</si>
  <si>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</si>
  <si>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</si>
  <si>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 , где отсутствуют военные комиссариаты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</si>
  <si>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</si>
  <si>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</si>
  <si>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</si>
  <si>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</si>
  <si>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</si>
  <si>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</si>
  <si>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</si>
  <si>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</si>
  <si>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000 1 13 02995 00 0000 130</t>
  </si>
  <si>
    <t>Код бюджетной классификации Российской Федерации</t>
  </si>
  <si>
    <t xml:space="preserve"> субвенции бюджетам муниципальных районов (городских округов)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</t>
  </si>
  <si>
    <t>субвенции бюджетам муниципальных районов (городских округов)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</si>
  <si>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 xml:space="preserve"> субвенции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</si>
  <si>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</si>
  <si>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</si>
  <si>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</si>
  <si>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</si>
  <si>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</si>
  <si>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000 1 03 02230 01 0000 110</t>
  </si>
  <si>
    <t>000 1 03 02240 01 0000 110</t>
  </si>
  <si>
    <t>000 1 03 02250 01 0000 110</t>
  </si>
  <si>
    <t>000 1 03 02260 01 0000 110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</si>
  <si>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</si>
  <si>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</si>
  <si>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осуществление  первичного воинского учета на территориях,  где отсутствуют военные комиссариаты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</si>
  <si>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</si>
  <si>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 дошкольного образования в образовательных организациях</t>
  </si>
  <si>
    <t>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</si>
  <si>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</si>
  <si>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</si>
  <si>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</si>
  <si>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</si>
  <si>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</si>
  <si>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</si>
  <si>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>000 2 02 15001 05 0000 151</t>
  </si>
  <si>
    <t>000 2 02 15002 05 0000 151</t>
  </si>
  <si>
    <t>000 2 02 15001 00 0000 151</t>
  </si>
  <si>
    <t>000 2 02 15002 00 0000 151</t>
  </si>
  <si>
    <t>000 2 02 10000 00 0000 151</t>
  </si>
  <si>
    <t>000 2 02 20000 00 0000 151</t>
  </si>
  <si>
    <t>000 2 02 29999 00 0000 151</t>
  </si>
  <si>
    <t>000 2 02 29999 05 0000 151</t>
  </si>
  <si>
    <t>000 2 02 30000 00 0000 151</t>
  </si>
  <si>
    <t>000 2 02 35118 00 0000 151</t>
  </si>
  <si>
    <t>000 2 02 35118 05 0000 151</t>
  </si>
  <si>
    <t>000 2 02 30029 00 0000 151</t>
  </si>
  <si>
    <t>000 2 02 30029 05 0000 151</t>
  </si>
  <si>
    <t>000 2 02 35082 00 0000 151</t>
  </si>
  <si>
    <t>000 2 02 35082 05 0000 151</t>
  </si>
  <si>
    <t>000 2 02 35260 00 0000 151</t>
  </si>
  <si>
    <t>000 2 02 35260 05 0000 151</t>
  </si>
  <si>
    <t>000 2 02 30024 00 0000 151</t>
  </si>
  <si>
    <t>000 2 02 30024 05 0000 151</t>
  </si>
  <si>
    <t xml:space="preserve">субвенции бюджетам муниципальных образований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</si>
  <si>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оставшимися без попечения родителей</t>
  </si>
  <si>
    <t xml:space="preserve">субвенции бюджетам муниципальных районов (городских округов)   на предоставление мер социальной поддержки  работникам образовательных организаций, работающим в сельских населенных пунктах и поселках городского типа </t>
  </si>
  <si>
    <t>000 2 02 40000 00 0000 151</t>
  </si>
  <si>
    <t>000 2 02 40014 00 0000 151</t>
  </si>
  <si>
    <t>000 2 02 40014 05 0000 151</t>
  </si>
  <si>
    <t>000 2 02 49999 00 0000 151</t>
  </si>
  <si>
    <t>000 2 02 49999 05 0000 151</t>
  </si>
  <si>
    <t>ПРИЛОЖЕНИЕ 1</t>
  </si>
  <si>
    <t xml:space="preserve"> -на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</si>
  <si>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000 1 16 28000 01 0000 140</t>
  </si>
  <si>
    <t>Денежные взыскания (штрафы) 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</si>
  <si>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</si>
  <si>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</si>
  <si>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Сумма на 2018 год</t>
  </si>
  <si>
    <t>Сумма на 2019 год</t>
  </si>
  <si>
    <t>Сумма  на 2020 год</t>
  </si>
  <si>
    <t>000 1 11 05013 05 0000 120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</si>
  <si>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</si>
  <si>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>000 2 02 35120 00 0000 151</t>
  </si>
  <si>
    <t>000 2 02 35120 05 0000 151</t>
  </si>
  <si>
    <t>000 1 16 08000 01  0000 140</t>
  </si>
  <si>
    <t>000 1 16 08020 01  0000 140</t>
  </si>
  <si>
    <t>Субвенции бюджетам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</si>
  <si>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</si>
  <si>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 xml:space="preserve">                                                                                                             от « 20 »  декабря   2017 г.  №5-313</t>
  </si>
  <si>
    <t xml:space="preserve">Прогнозируемые доходы  бюджета муниципального образования "Жирятинский район"  на 2018 год и на плановый период 2019-2020 годов  </t>
  </si>
  <si>
    <t>на 2018 год и на плановый период 2019 и 2020 годов"</t>
  </si>
  <si>
    <t>«О бюджете муниципального образования "Жирятинский район"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</si>
</sst>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6" fillId="27" borderId="12" applyNumberFormat="0" applyAlignment="0" applyProtection="0"/>
    <xf numFmtId="0" fontId="17" fillId="28" borderId="13" applyNumberFormat="0" applyAlignment="0" applyProtection="0"/>
    <xf numFmtId="0" fontId="18" fillId="28" borderId="12" applyNumberFormat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29" borderId="18" applyNumberFormat="0" applyAlignment="0" applyProtection="0"/>
    <xf numFmtId="0" fontId="24" fillId="0" borderId="0" applyNumberFormat="0" applyFill="0" applyBorder="0" applyAlignment="0" applyProtection="0"/>
    <xf numFmtId="0" fontId="25" fillId="30" borderId="0" applyNumberFormat="0" applyBorder="0" applyAlignment="0" applyProtection="0"/>
    <xf numFmtId="0" fontId="14" fillId="0" borderId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8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30" fillId="33" borderId="0" applyNumberFormat="0" applyBorder="0" applyAlignment="0" applyProtection="0"/>
    <xf numFmtId="49" fontId="31" fillId="0" borderId="21">
      <alignment horizontal="center"/>
    </xf>
    <xf numFmtId="0" fontId="31" fillId="0" borderId="22">
      <alignment horizontal="left" wrapText="1" indent="2"/>
    </xf>
  </cellStyleXfs>
  <cellXfs count="91">
    <xf numFmtId="0" fontId="0" fillId="0" borderId="0" xfId="0"/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2" borderId="1" xfId="0" quotePrefix="1" applyNumberFormat="1" applyFont="1" applyFill="1" applyBorder="1" applyAlignment="1">
      <alignment horizontal="left" vertical="center" shrinkToFit="1"/>
    </xf>
    <xf numFmtId="0" fontId="9" fillId="0" borderId="0" xfId="0" applyFont="1"/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4" fontId="12" fillId="0" borderId="4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6" fillId="2" borderId="5" xfId="0" quotePrefix="1" applyNumberFormat="1" applyFont="1" applyFill="1" applyBorder="1" applyAlignment="1">
      <alignment horizontal="left" vertical="center" shrinkToFit="1"/>
    </xf>
    <xf numFmtId="0" fontId="2" fillId="0" borderId="0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4" fontId="11" fillId="2" borderId="5" xfId="0" applyNumberFormat="1" applyFont="1" applyFill="1" applyBorder="1" applyAlignment="1">
      <alignment horizontal="right" vertical="center" shrinkToFit="1"/>
    </xf>
    <xf numFmtId="0" fontId="7" fillId="2" borderId="4" xfId="0" quotePrefix="1" applyNumberFormat="1" applyFont="1" applyFill="1" applyBorder="1" applyAlignment="1">
      <alignment horizontal="left" vertical="center" shrinkToFit="1"/>
    </xf>
    <xf numFmtId="0" fontId="2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10" fillId="0" borderId="7" xfId="0" applyNumberFormat="1" applyFont="1" applyBorder="1"/>
    <xf numFmtId="4" fontId="8" fillId="0" borderId="1" xfId="0" applyNumberFormat="1" applyFont="1" applyBorder="1" applyAlignment="1">
      <alignment horizontal="right" vertical="center" wrapText="1"/>
    </xf>
    <xf numFmtId="4" fontId="32" fillId="0" borderId="1" xfId="0" applyNumberFormat="1" applyFont="1" applyBorder="1"/>
    <xf numFmtId="0" fontId="6" fillId="0" borderId="6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4" fontId="11" fillId="0" borderId="7" xfId="0" applyNumberFormat="1" applyFont="1" applyBorder="1"/>
    <xf numFmtId="0" fontId="7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6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4" fontId="32" fillId="0" borderId="7" xfId="0" applyNumberFormat="1" applyFont="1" applyBorder="1"/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4" fontId="32" fillId="2" borderId="1" xfId="0" applyNumberFormat="1" applyFont="1" applyFill="1" applyBorder="1" applyAlignment="1">
      <alignment horizontal="right" vertical="center" shrinkToFit="1"/>
    </xf>
    <xf numFmtId="0" fontId="7" fillId="0" borderId="2" xfId="0" applyFont="1" applyBorder="1" applyAlignment="1">
      <alignment horizontal="justify" vertical="center" wrapText="1"/>
    </xf>
    <xf numFmtId="4" fontId="32" fillId="0" borderId="1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justify" vertical="center" wrapText="1"/>
    </xf>
    <xf numFmtId="0" fontId="33" fillId="0" borderId="0" xfId="0" applyFont="1" applyAlignment="1">
      <alignment horizontal="right"/>
    </xf>
    <xf numFmtId="4" fontId="11" fillId="0" borderId="1" xfId="0" applyNumberFormat="1" applyFont="1" applyBorder="1"/>
    <xf numFmtId="0" fontId="33" fillId="0" borderId="0" xfId="0" applyFont="1" applyAlignment="1">
      <alignment horizontal="right"/>
    </xf>
    <xf numFmtId="4" fontId="8" fillId="0" borderId="7" xfId="0" applyNumberFormat="1" applyFont="1" applyBorder="1"/>
    <xf numFmtId="0" fontId="33" fillId="0" borderId="0" xfId="0" applyFont="1" applyAlignment="1">
      <alignment horizontal="right"/>
    </xf>
    <xf numFmtId="0" fontId="2" fillId="0" borderId="2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0" fontId="6" fillId="2" borderId="24" xfId="0" applyNumberFormat="1" applyFont="1" applyFill="1" applyBorder="1" applyAlignment="1">
      <alignment horizontal="left" vertical="center" wrapText="1"/>
    </xf>
    <xf numFmtId="0" fontId="7" fillId="2" borderId="2" xfId="0" applyNumberFormat="1" applyFont="1" applyFill="1" applyBorder="1" applyAlignment="1">
      <alignment horizontal="left" vertical="center" wrapText="1"/>
    </xf>
    <xf numFmtId="0" fontId="7" fillId="2" borderId="8" xfId="0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" fontId="10" fillId="0" borderId="1" xfId="0" applyNumberFormat="1" applyFont="1" applyBorder="1"/>
    <xf numFmtId="4" fontId="32" fillId="0" borderId="1" xfId="0" applyNumberFormat="1" applyFont="1" applyBorder="1" applyAlignment="1">
      <alignment horizontal="right"/>
    </xf>
    <xf numFmtId="0" fontId="7" fillId="0" borderId="5" xfId="0" applyFont="1" applyBorder="1" applyAlignment="1">
      <alignment vertical="center" wrapText="1"/>
    </xf>
    <xf numFmtId="4" fontId="32" fillId="2" borderId="1" xfId="0" applyNumberFormat="1" applyFont="1" applyFill="1" applyBorder="1" applyAlignment="1">
      <alignment horizontal="right" wrapText="1"/>
    </xf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7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 wrapText="1"/>
    </xf>
    <xf numFmtId="4" fontId="32" fillId="0" borderId="1" xfId="0" applyNumberFormat="1" applyFont="1" applyBorder="1" applyAlignment="1">
      <alignment wrapText="1"/>
    </xf>
    <xf numFmtId="4" fontId="8" fillId="0" borderId="1" xfId="0" applyNumberFormat="1" applyFont="1" applyBorder="1" applyAlignment="1">
      <alignment vertical="center" wrapText="1"/>
    </xf>
    <xf numFmtId="4" fontId="8" fillId="0" borderId="7" xfId="0" applyNumberFormat="1" applyFont="1" applyBorder="1" applyAlignment="1">
      <alignment horizontal="right" wrapText="1"/>
    </xf>
    <xf numFmtId="4" fontId="8" fillId="0" borderId="23" xfId="0" applyNumberFormat="1" applyFont="1" applyBorder="1" applyAlignment="1">
      <alignment horizontal="right" wrapText="1"/>
    </xf>
    <xf numFmtId="4" fontId="8" fillId="0" borderId="23" xfId="0" applyNumberFormat="1" applyFont="1" applyBorder="1"/>
    <xf numFmtId="4" fontId="8" fillId="0" borderId="4" xfId="0" applyNumberFormat="1" applyFont="1" applyBorder="1"/>
    <xf numFmtId="4" fontId="32" fillId="0" borderId="7" xfId="0" applyNumberFormat="1" applyFont="1" applyBorder="1" applyAlignment="1">
      <alignment horizontal="right" vertical="center" wrapText="1"/>
    </xf>
    <xf numFmtId="4" fontId="32" fillId="0" borderId="7" xfId="0" applyNumberFormat="1" applyFont="1" applyBorder="1" applyAlignment="1">
      <alignment horizontal="right" wrapText="1"/>
    </xf>
    <xf numFmtId="4" fontId="32" fillId="0" borderId="1" xfId="0" applyNumberFormat="1" applyFont="1" applyBorder="1" applyAlignment="1">
      <alignment horizontal="right" wrapText="1"/>
    </xf>
    <xf numFmtId="4" fontId="32" fillId="0" borderId="7" xfId="0" applyNumberFormat="1" applyFont="1" applyBorder="1" applyAlignment="1"/>
    <xf numFmtId="4" fontId="32" fillId="0" borderId="7" xfId="0" applyNumberFormat="1" applyFont="1" applyBorder="1" applyAlignment="1">
      <alignment wrapText="1"/>
    </xf>
    <xf numFmtId="4" fontId="11" fillId="0" borderId="1" xfId="0" applyNumberFormat="1" applyFont="1" applyBorder="1" applyAlignment="1"/>
    <xf numFmtId="4" fontId="32" fillId="0" borderId="1" xfId="0" applyNumberFormat="1" applyFont="1" applyBorder="1" applyAlignment="1"/>
    <xf numFmtId="4" fontId="32" fillId="0" borderId="2" xfId="0" applyNumberFormat="1" applyFont="1" applyBorder="1" applyAlignment="1">
      <alignment wrapText="1"/>
    </xf>
    <xf numFmtId="4" fontId="11" fillId="0" borderId="7" xfId="0" applyNumberFormat="1" applyFont="1" applyBorder="1" applyAlignment="1"/>
    <xf numFmtId="0" fontId="13" fillId="0" borderId="0" xfId="0" applyFont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33" fillId="0" borderId="0" xfId="0" applyFont="1" applyAlignment="1">
      <alignment horizontal="right"/>
    </xf>
    <xf numFmtId="0" fontId="10" fillId="0" borderId="4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tabSelected="1" workbookViewId="0">
      <selection activeCell="B6" sqref="B6:E6"/>
    </sheetView>
  </sheetViews>
  <sheetFormatPr defaultRowHeight="15" x14ac:dyDescent="0.25"/>
  <cols>
    <col min="1" max="1" width="25.5703125" customWidth="1"/>
    <col min="2" max="2" width="56.5703125" customWidth="1"/>
    <col min="3" max="3" width="15.7109375" customWidth="1"/>
    <col min="4" max="4" width="15.140625" customWidth="1"/>
    <col min="5" max="5" width="15" customWidth="1"/>
  </cols>
  <sheetData>
    <row r="1" spans="1:5" x14ac:dyDescent="0.25">
      <c r="B1" s="45"/>
      <c r="C1" s="47"/>
      <c r="D1" s="47"/>
      <c r="E1" s="45" t="s">
        <v>150</v>
      </c>
    </row>
    <row r="2" spans="1:5" x14ac:dyDescent="0.25">
      <c r="E2" s="1" t="s">
        <v>0</v>
      </c>
    </row>
    <row r="3" spans="1:5" x14ac:dyDescent="0.25">
      <c r="E3" s="1" t="s">
        <v>1</v>
      </c>
    </row>
    <row r="4" spans="1:5" x14ac:dyDescent="0.25">
      <c r="E4" s="1" t="s">
        <v>167</v>
      </c>
    </row>
    <row r="5" spans="1:5" x14ac:dyDescent="0.25">
      <c r="E5" s="1" t="s">
        <v>170</v>
      </c>
    </row>
    <row r="6" spans="1:5" x14ac:dyDescent="0.25">
      <c r="B6" s="89" t="s">
        <v>169</v>
      </c>
      <c r="C6" s="89"/>
      <c r="D6" s="89"/>
      <c r="E6" s="89"/>
    </row>
    <row r="7" spans="1:5" x14ac:dyDescent="0.25">
      <c r="B7" s="43"/>
      <c r="C7" s="47"/>
      <c r="D7" s="47"/>
      <c r="E7" s="43"/>
    </row>
    <row r="8" spans="1:5" x14ac:dyDescent="0.25">
      <c r="E8" s="1"/>
    </row>
    <row r="9" spans="1:5" ht="54" customHeight="1" x14ac:dyDescent="0.25">
      <c r="A9" s="81" t="s">
        <v>168</v>
      </c>
      <c r="B9" s="81"/>
      <c r="C9" s="81"/>
      <c r="D9" s="81"/>
      <c r="E9" s="81"/>
    </row>
    <row r="10" spans="1:5" x14ac:dyDescent="0.25">
      <c r="E10" s="2" t="s">
        <v>2</v>
      </c>
    </row>
    <row r="11" spans="1:5" x14ac:dyDescent="0.25">
      <c r="A11" s="82" t="s">
        <v>98</v>
      </c>
      <c r="B11" s="84" t="s">
        <v>3</v>
      </c>
      <c r="C11" s="90" t="s">
        <v>156</v>
      </c>
      <c r="D11" s="90" t="s">
        <v>157</v>
      </c>
      <c r="E11" s="87" t="s">
        <v>158</v>
      </c>
    </row>
    <row r="12" spans="1:5" x14ac:dyDescent="0.25">
      <c r="A12" s="83"/>
      <c r="B12" s="85"/>
      <c r="C12" s="85"/>
      <c r="D12" s="85"/>
      <c r="E12" s="88"/>
    </row>
    <row r="13" spans="1:5" x14ac:dyDescent="0.25">
      <c r="A13" s="83"/>
      <c r="B13" s="86"/>
      <c r="C13" s="86"/>
      <c r="D13" s="86"/>
      <c r="E13" s="88"/>
    </row>
    <row r="14" spans="1:5" x14ac:dyDescent="0.25">
      <c r="A14" s="5" t="s">
        <v>4</v>
      </c>
      <c r="B14" s="6" t="s">
        <v>5</v>
      </c>
      <c r="C14" s="9">
        <f>C15+C21+C27+C32+C35+C44+C49+C53</f>
        <v>49250116</v>
      </c>
      <c r="D14" s="9">
        <f t="shared" ref="D14:E14" si="0">D15+D21+D27+D32+D35+D44+D49+D53</f>
        <v>49775550</v>
      </c>
      <c r="E14" s="9">
        <f t="shared" si="0"/>
        <v>52162063</v>
      </c>
    </row>
    <row r="15" spans="1:5" x14ac:dyDescent="0.25">
      <c r="A15" s="5" t="s">
        <v>6</v>
      </c>
      <c r="B15" s="7" t="s">
        <v>7</v>
      </c>
      <c r="C15" s="23">
        <f t="shared" ref="C15:D15" si="1">C16</f>
        <v>40073110</v>
      </c>
      <c r="D15" s="23">
        <f t="shared" si="1"/>
        <v>40222700</v>
      </c>
      <c r="E15" s="23">
        <f>E16</f>
        <v>42226140</v>
      </c>
    </row>
    <row r="16" spans="1:5" x14ac:dyDescent="0.25">
      <c r="A16" s="10" t="s">
        <v>8</v>
      </c>
      <c r="B16" s="8" t="s">
        <v>9</v>
      </c>
      <c r="C16" s="22">
        <f t="shared" ref="C16:D16" si="2">C17+C18+C19+C20</f>
        <v>40073110</v>
      </c>
      <c r="D16" s="22">
        <f t="shared" si="2"/>
        <v>40222700</v>
      </c>
      <c r="E16" s="22">
        <f>E17+E18+E19+E20</f>
        <v>42226140</v>
      </c>
    </row>
    <row r="17" spans="1:5" ht="63.75" x14ac:dyDescent="0.25">
      <c r="A17" s="10" t="s">
        <v>10</v>
      </c>
      <c r="B17" s="48" t="s">
        <v>11</v>
      </c>
      <c r="C17" s="25">
        <v>39660360</v>
      </c>
      <c r="D17" s="25">
        <v>39808410</v>
      </c>
      <c r="E17" s="25">
        <v>41791220</v>
      </c>
    </row>
    <row r="18" spans="1:5" ht="84.75" customHeight="1" x14ac:dyDescent="0.25">
      <c r="A18" s="10" t="s">
        <v>12</v>
      </c>
      <c r="B18" s="12" t="s">
        <v>13</v>
      </c>
      <c r="C18" s="25">
        <v>280510</v>
      </c>
      <c r="D18" s="25">
        <v>281560</v>
      </c>
      <c r="E18" s="25">
        <v>295580</v>
      </c>
    </row>
    <row r="19" spans="1:5" ht="38.25" x14ac:dyDescent="0.25">
      <c r="A19" s="10" t="s">
        <v>14</v>
      </c>
      <c r="B19" s="48" t="s">
        <v>15</v>
      </c>
      <c r="C19" s="25">
        <v>60110</v>
      </c>
      <c r="D19" s="25">
        <v>60330</v>
      </c>
      <c r="E19" s="25">
        <v>63340</v>
      </c>
    </row>
    <row r="20" spans="1:5" ht="76.5" x14ac:dyDescent="0.25">
      <c r="A20" s="10" t="s">
        <v>16</v>
      </c>
      <c r="B20" s="49" t="s">
        <v>17</v>
      </c>
      <c r="C20" s="25">
        <v>72130</v>
      </c>
      <c r="D20" s="25">
        <v>72400</v>
      </c>
      <c r="E20" s="25">
        <v>76000</v>
      </c>
    </row>
    <row r="21" spans="1:5" ht="25.5" x14ac:dyDescent="0.25">
      <c r="A21" s="11" t="s">
        <v>18</v>
      </c>
      <c r="B21" s="50" t="s">
        <v>19</v>
      </c>
      <c r="C21" s="14">
        <f t="shared" ref="C21:D21" si="3">C22</f>
        <v>5559758</v>
      </c>
      <c r="D21" s="14">
        <f t="shared" si="3"/>
        <v>5866742</v>
      </c>
      <c r="E21" s="14">
        <f>E22</f>
        <v>6177445</v>
      </c>
    </row>
    <row r="22" spans="1:5" ht="25.5" x14ac:dyDescent="0.25">
      <c r="A22" s="3" t="s">
        <v>24</v>
      </c>
      <c r="B22" s="51" t="s">
        <v>102</v>
      </c>
      <c r="C22" s="38">
        <f t="shared" ref="C22:D22" si="4">C23+C24+C25+C26</f>
        <v>5559758</v>
      </c>
      <c r="D22" s="38">
        <f t="shared" si="4"/>
        <v>5866742</v>
      </c>
      <c r="E22" s="38">
        <f>E23+E24+E25+E26</f>
        <v>6177445</v>
      </c>
    </row>
    <row r="23" spans="1:5" ht="54" customHeight="1" x14ac:dyDescent="0.25">
      <c r="A23" s="3" t="s">
        <v>107</v>
      </c>
      <c r="B23" s="51" t="s">
        <v>20</v>
      </c>
      <c r="C23" s="61">
        <v>2293213</v>
      </c>
      <c r="D23" s="61">
        <v>2413632</v>
      </c>
      <c r="E23" s="62">
        <v>2530485</v>
      </c>
    </row>
    <row r="24" spans="1:5" ht="69" customHeight="1" x14ac:dyDescent="0.25">
      <c r="A24" s="3" t="s">
        <v>108</v>
      </c>
      <c r="B24" s="51" t="s">
        <v>21</v>
      </c>
      <c r="C24" s="61">
        <v>20645</v>
      </c>
      <c r="D24" s="61">
        <v>21007</v>
      </c>
      <c r="E24" s="62">
        <v>22103</v>
      </c>
    </row>
    <row r="25" spans="1:5" ht="51" x14ac:dyDescent="0.25">
      <c r="A25" s="3" t="s">
        <v>109</v>
      </c>
      <c r="B25" s="51" t="s">
        <v>22</v>
      </c>
      <c r="C25" s="61">
        <v>3576956</v>
      </c>
      <c r="D25" s="61">
        <v>3768958</v>
      </c>
      <c r="E25" s="62">
        <v>3964209</v>
      </c>
    </row>
    <row r="26" spans="1:5" ht="51" x14ac:dyDescent="0.25">
      <c r="A26" s="15" t="s">
        <v>110</v>
      </c>
      <c r="B26" s="52" t="s">
        <v>23</v>
      </c>
      <c r="C26" s="61">
        <v>-331056</v>
      </c>
      <c r="D26" s="61">
        <v>-336855</v>
      </c>
      <c r="E26" s="62">
        <v>-339352</v>
      </c>
    </row>
    <row r="27" spans="1:5" x14ac:dyDescent="0.25">
      <c r="A27" s="5" t="s">
        <v>25</v>
      </c>
      <c r="B27" s="6" t="s">
        <v>26</v>
      </c>
      <c r="C27" s="58">
        <f t="shared" ref="C27:D27" si="5">C28+C30</f>
        <v>1240400</v>
      </c>
      <c r="D27" s="24">
        <f t="shared" si="5"/>
        <v>1291510</v>
      </c>
      <c r="E27" s="24">
        <f>E28+E30</f>
        <v>1343630</v>
      </c>
    </row>
    <row r="28" spans="1:5" ht="25.5" x14ac:dyDescent="0.25">
      <c r="A28" s="10" t="s">
        <v>27</v>
      </c>
      <c r="B28" s="48" t="s">
        <v>28</v>
      </c>
      <c r="C28" s="63">
        <f t="shared" ref="C28:D28" si="6">C29</f>
        <v>1164000</v>
      </c>
      <c r="D28" s="64">
        <f t="shared" si="6"/>
        <v>1211000</v>
      </c>
      <c r="E28" s="46">
        <f>E29</f>
        <v>1259000</v>
      </c>
    </row>
    <row r="29" spans="1:5" ht="25.5" x14ac:dyDescent="0.25">
      <c r="A29" s="10" t="s">
        <v>29</v>
      </c>
      <c r="B29" s="48" t="s">
        <v>28</v>
      </c>
      <c r="C29" s="25">
        <v>1164000</v>
      </c>
      <c r="D29" s="25">
        <v>1211000</v>
      </c>
      <c r="E29" s="46">
        <v>1259000</v>
      </c>
    </row>
    <row r="30" spans="1:5" x14ac:dyDescent="0.25">
      <c r="A30" s="10" t="s">
        <v>30</v>
      </c>
      <c r="B30" s="12" t="s">
        <v>31</v>
      </c>
      <c r="C30" s="63">
        <f t="shared" ref="C30:D30" si="7">C31</f>
        <v>76400</v>
      </c>
      <c r="D30" s="63">
        <f t="shared" si="7"/>
        <v>80510</v>
      </c>
      <c r="E30" s="62">
        <f>E31</f>
        <v>84630</v>
      </c>
    </row>
    <row r="31" spans="1:5" x14ac:dyDescent="0.25">
      <c r="A31" s="10" t="s">
        <v>32</v>
      </c>
      <c r="B31" s="48" t="s">
        <v>31</v>
      </c>
      <c r="C31" s="25">
        <v>76400</v>
      </c>
      <c r="D31" s="25">
        <v>80510</v>
      </c>
      <c r="E31" s="46">
        <v>84630</v>
      </c>
    </row>
    <row r="32" spans="1:5" x14ac:dyDescent="0.25">
      <c r="A32" s="5" t="s">
        <v>33</v>
      </c>
      <c r="B32" s="6" t="s">
        <v>34</v>
      </c>
      <c r="C32" s="58">
        <f t="shared" ref="C32:D33" si="8">C33</f>
        <v>229000</v>
      </c>
      <c r="D32" s="24">
        <f t="shared" si="8"/>
        <v>235000</v>
      </c>
      <c r="E32" s="24">
        <f>E33</f>
        <v>240000</v>
      </c>
    </row>
    <row r="33" spans="1:5" ht="25.5" x14ac:dyDescent="0.25">
      <c r="A33" s="10" t="s">
        <v>35</v>
      </c>
      <c r="B33" s="48" t="s">
        <v>36</v>
      </c>
      <c r="C33" s="62">
        <f t="shared" si="8"/>
        <v>229000</v>
      </c>
      <c r="D33" s="46">
        <f t="shared" si="8"/>
        <v>235000</v>
      </c>
      <c r="E33" s="46">
        <f>E34</f>
        <v>240000</v>
      </c>
    </row>
    <row r="34" spans="1:5" ht="38.25" x14ac:dyDescent="0.25">
      <c r="A34" s="10" t="s">
        <v>37</v>
      </c>
      <c r="B34" s="48" t="s">
        <v>38</v>
      </c>
      <c r="C34" s="65">
        <v>229000</v>
      </c>
      <c r="D34" s="65">
        <v>235000</v>
      </c>
      <c r="E34" s="46">
        <v>240000</v>
      </c>
    </row>
    <row r="35" spans="1:5" ht="38.25" x14ac:dyDescent="0.25">
      <c r="A35" s="5" t="s">
        <v>39</v>
      </c>
      <c r="B35" s="53" t="s">
        <v>40</v>
      </c>
      <c r="C35" s="58">
        <f t="shared" ref="C35:D35" si="9">C36+C41</f>
        <v>1580097</v>
      </c>
      <c r="D35" s="24">
        <f t="shared" si="9"/>
        <v>1578847</v>
      </c>
      <c r="E35" s="24">
        <f>E36+E41</f>
        <v>1580097</v>
      </c>
    </row>
    <row r="36" spans="1:5" ht="63.75" x14ac:dyDescent="0.25">
      <c r="A36" s="10" t="s">
        <v>41</v>
      </c>
      <c r="B36" s="54" t="s">
        <v>42</v>
      </c>
      <c r="C36" s="62">
        <f t="shared" ref="C36:D36" si="10">C37+C39</f>
        <v>1557597</v>
      </c>
      <c r="D36" s="46">
        <f t="shared" si="10"/>
        <v>1557597</v>
      </c>
      <c r="E36" s="46">
        <f>E37+E39</f>
        <v>1557597</v>
      </c>
    </row>
    <row r="37" spans="1:5" ht="51" x14ac:dyDescent="0.25">
      <c r="A37" s="32" t="s">
        <v>43</v>
      </c>
      <c r="B37" s="55" t="s">
        <v>44</v>
      </c>
      <c r="C37" s="62">
        <f t="shared" ref="C37:D37" si="11">C38</f>
        <v>693254</v>
      </c>
      <c r="D37" s="46">
        <f t="shared" si="11"/>
        <v>693254</v>
      </c>
      <c r="E37" s="46">
        <f>E38</f>
        <v>693254</v>
      </c>
    </row>
    <row r="38" spans="1:5" ht="76.5" x14ac:dyDescent="0.25">
      <c r="A38" s="30" t="s">
        <v>159</v>
      </c>
      <c r="B38" s="55" t="s">
        <v>160</v>
      </c>
      <c r="C38" s="66">
        <v>693254</v>
      </c>
      <c r="D38" s="66">
        <v>693254</v>
      </c>
      <c r="E38" s="46">
        <v>693254</v>
      </c>
    </row>
    <row r="39" spans="1:5" ht="63.75" x14ac:dyDescent="0.25">
      <c r="A39" s="10" t="s">
        <v>45</v>
      </c>
      <c r="B39" s="54" t="s">
        <v>46</v>
      </c>
      <c r="C39" s="62">
        <f t="shared" ref="C39:D39" si="12">C40</f>
        <v>864343</v>
      </c>
      <c r="D39" s="46">
        <f t="shared" si="12"/>
        <v>864343</v>
      </c>
      <c r="E39" s="46">
        <f>E40</f>
        <v>864343</v>
      </c>
    </row>
    <row r="40" spans="1:5" ht="51" x14ac:dyDescent="0.25">
      <c r="A40" s="16" t="s">
        <v>47</v>
      </c>
      <c r="B40" s="54" t="s">
        <v>48</v>
      </c>
      <c r="C40" s="67">
        <v>864343</v>
      </c>
      <c r="D40" s="67">
        <v>864343</v>
      </c>
      <c r="E40" s="46">
        <v>864343</v>
      </c>
    </row>
    <row r="41" spans="1:5" ht="25.5" x14ac:dyDescent="0.25">
      <c r="A41" s="10" t="s">
        <v>49</v>
      </c>
      <c r="B41" s="54" t="s">
        <v>50</v>
      </c>
      <c r="C41" s="62">
        <f t="shared" ref="C41:D42" si="13">C42</f>
        <v>22500</v>
      </c>
      <c r="D41" s="46">
        <f t="shared" si="13"/>
        <v>21250</v>
      </c>
      <c r="E41" s="46">
        <f>E42</f>
        <v>22500</v>
      </c>
    </row>
    <row r="42" spans="1:5" ht="38.25" x14ac:dyDescent="0.25">
      <c r="A42" s="10" t="s">
        <v>51</v>
      </c>
      <c r="B42" s="54" t="s">
        <v>52</v>
      </c>
      <c r="C42" s="62">
        <f t="shared" si="13"/>
        <v>22500</v>
      </c>
      <c r="D42" s="46">
        <f t="shared" si="13"/>
        <v>21250</v>
      </c>
      <c r="E42" s="46">
        <f>E43</f>
        <v>22500</v>
      </c>
    </row>
    <row r="43" spans="1:5" ht="38.25" x14ac:dyDescent="0.25">
      <c r="A43" s="10" t="s">
        <v>53</v>
      </c>
      <c r="B43" s="20" t="s">
        <v>54</v>
      </c>
      <c r="C43" s="67">
        <v>22500</v>
      </c>
      <c r="D43" s="67">
        <v>21250</v>
      </c>
      <c r="E43" s="62">
        <v>22500</v>
      </c>
    </row>
    <row r="44" spans="1:5" x14ac:dyDescent="0.25">
      <c r="A44" s="5" t="s">
        <v>55</v>
      </c>
      <c r="B44" s="53" t="s">
        <v>56</v>
      </c>
      <c r="C44" s="24">
        <f t="shared" ref="C44:D44" si="14">C45</f>
        <v>316000</v>
      </c>
      <c r="D44" s="24">
        <f t="shared" si="14"/>
        <v>329000</v>
      </c>
      <c r="E44" s="24">
        <f>E45</f>
        <v>343000</v>
      </c>
    </row>
    <row r="45" spans="1:5" x14ac:dyDescent="0.25">
      <c r="A45" s="10" t="s">
        <v>57</v>
      </c>
      <c r="B45" s="20" t="s">
        <v>58</v>
      </c>
      <c r="C45" s="62">
        <f t="shared" ref="C45:D45" si="15">C46+C47+C48</f>
        <v>316000</v>
      </c>
      <c r="D45" s="62">
        <f t="shared" si="15"/>
        <v>329000</v>
      </c>
      <c r="E45" s="62">
        <f>E46+E47+E48</f>
        <v>343000</v>
      </c>
    </row>
    <row r="46" spans="1:5" ht="25.5" x14ac:dyDescent="0.25">
      <c r="A46" s="10" t="s">
        <v>59</v>
      </c>
      <c r="B46" s="54" t="s">
        <v>60</v>
      </c>
      <c r="C46" s="67">
        <v>75020</v>
      </c>
      <c r="D46" s="67">
        <v>78250</v>
      </c>
      <c r="E46" s="46">
        <v>81615</v>
      </c>
    </row>
    <row r="47" spans="1:5" x14ac:dyDescent="0.25">
      <c r="A47" s="10" t="s">
        <v>61</v>
      </c>
      <c r="B47" s="54" t="s">
        <v>62</v>
      </c>
      <c r="C47" s="67">
        <v>19600</v>
      </c>
      <c r="D47" s="67">
        <v>20440</v>
      </c>
      <c r="E47" s="46">
        <v>21320</v>
      </c>
    </row>
    <row r="48" spans="1:5" x14ac:dyDescent="0.25">
      <c r="A48" s="10" t="s">
        <v>63</v>
      </c>
      <c r="B48" s="54" t="s">
        <v>64</v>
      </c>
      <c r="C48" s="67">
        <v>221380</v>
      </c>
      <c r="D48" s="67">
        <v>230310</v>
      </c>
      <c r="E48" s="46">
        <v>240065</v>
      </c>
    </row>
    <row r="49" spans="1:5" ht="25.5" x14ac:dyDescent="0.25">
      <c r="A49" s="18" t="s">
        <v>65</v>
      </c>
      <c r="B49" s="56" t="s">
        <v>66</v>
      </c>
      <c r="C49" s="24">
        <f t="shared" ref="C49:D51" si="16">C50</f>
        <v>65751</v>
      </c>
      <c r="D49" s="24">
        <f t="shared" si="16"/>
        <v>65751</v>
      </c>
      <c r="E49" s="24">
        <f>E50</f>
        <v>65751</v>
      </c>
    </row>
    <row r="50" spans="1:5" x14ac:dyDescent="0.25">
      <c r="A50" s="17" t="s">
        <v>67</v>
      </c>
      <c r="B50" s="21" t="s">
        <v>68</v>
      </c>
      <c r="C50" s="62">
        <f t="shared" si="16"/>
        <v>65751</v>
      </c>
      <c r="D50" s="62">
        <f t="shared" si="16"/>
        <v>65751</v>
      </c>
      <c r="E50" s="62">
        <f>E51</f>
        <v>65751</v>
      </c>
    </row>
    <row r="51" spans="1:5" x14ac:dyDescent="0.25">
      <c r="A51" s="19" t="s">
        <v>97</v>
      </c>
      <c r="B51" s="57" t="s">
        <v>70</v>
      </c>
      <c r="C51" s="62">
        <f t="shared" si="16"/>
        <v>65751</v>
      </c>
      <c r="D51" s="46">
        <f t="shared" si="16"/>
        <v>65751</v>
      </c>
      <c r="E51" s="46">
        <f>E52</f>
        <v>65751</v>
      </c>
    </row>
    <row r="52" spans="1:5" ht="25.5" x14ac:dyDescent="0.25">
      <c r="A52" s="17" t="s">
        <v>69</v>
      </c>
      <c r="B52" s="21" t="s">
        <v>71</v>
      </c>
      <c r="C52" s="67">
        <v>65751</v>
      </c>
      <c r="D52" s="67">
        <v>65751</v>
      </c>
      <c r="E52" s="62">
        <v>65751</v>
      </c>
    </row>
    <row r="53" spans="1:5" x14ac:dyDescent="0.25">
      <c r="A53" s="5" t="s">
        <v>72</v>
      </c>
      <c r="B53" s="5" t="s">
        <v>73</v>
      </c>
      <c r="C53" s="24">
        <f t="shared" ref="C53:D53" si="17">C54+C56+C57</f>
        <v>186000</v>
      </c>
      <c r="D53" s="24">
        <f t="shared" si="17"/>
        <v>186000</v>
      </c>
      <c r="E53" s="24">
        <f>E54+E56+E57</f>
        <v>186000</v>
      </c>
    </row>
    <row r="54" spans="1:5" ht="51" x14ac:dyDescent="0.25">
      <c r="A54" s="10" t="s">
        <v>163</v>
      </c>
      <c r="B54" s="10" t="s">
        <v>154</v>
      </c>
      <c r="C54" s="68">
        <v>10000</v>
      </c>
      <c r="D54" s="68">
        <v>10000</v>
      </c>
      <c r="E54" s="46">
        <v>10000</v>
      </c>
    </row>
    <row r="55" spans="1:5" ht="38.25" x14ac:dyDescent="0.25">
      <c r="A55" s="10" t="s">
        <v>164</v>
      </c>
      <c r="B55" s="10" t="s">
        <v>155</v>
      </c>
      <c r="C55" s="68">
        <v>10000</v>
      </c>
      <c r="D55" s="68">
        <v>10000</v>
      </c>
      <c r="E55" s="46">
        <v>10000</v>
      </c>
    </row>
    <row r="56" spans="1:5" ht="51" x14ac:dyDescent="0.25">
      <c r="A56" s="10" t="s">
        <v>152</v>
      </c>
      <c r="B56" s="10" t="s">
        <v>153</v>
      </c>
      <c r="C56" s="65">
        <v>35000</v>
      </c>
      <c r="D56" s="65">
        <v>35000</v>
      </c>
      <c r="E56" s="62">
        <v>35000</v>
      </c>
    </row>
    <row r="57" spans="1:5" ht="25.5" x14ac:dyDescent="0.25">
      <c r="A57" s="16" t="s">
        <v>74</v>
      </c>
      <c r="B57" s="13" t="s">
        <v>75</v>
      </c>
      <c r="C57" s="69">
        <v>141000</v>
      </c>
      <c r="D57" s="69">
        <v>141000</v>
      </c>
      <c r="E57" s="70">
        <f>E58</f>
        <v>141000</v>
      </c>
    </row>
    <row r="58" spans="1:5" ht="38.25" x14ac:dyDescent="0.25">
      <c r="A58" s="10" t="s">
        <v>76</v>
      </c>
      <c r="B58" s="12" t="s">
        <v>77</v>
      </c>
      <c r="C58" s="65">
        <v>141000</v>
      </c>
      <c r="D58" s="65">
        <v>141000</v>
      </c>
      <c r="E58" s="71">
        <v>141000</v>
      </c>
    </row>
    <row r="59" spans="1:5" x14ac:dyDescent="0.25">
      <c r="A59" s="37" t="s">
        <v>78</v>
      </c>
      <c r="B59" s="28" t="s">
        <v>79</v>
      </c>
      <c r="C59" s="29">
        <f t="shared" ref="C59:D59" si="18">C60</f>
        <v>84963929.849999994</v>
      </c>
      <c r="D59" s="29">
        <f t="shared" si="18"/>
        <v>77764203.590000004</v>
      </c>
      <c r="E59" s="29">
        <f>E60</f>
        <v>78457174.650000006</v>
      </c>
    </row>
    <row r="60" spans="1:5" ht="25.5" x14ac:dyDescent="0.25">
      <c r="A60" s="37" t="s">
        <v>80</v>
      </c>
      <c r="B60" s="28" t="s">
        <v>81</v>
      </c>
      <c r="C60" s="29">
        <f>C61+C66+C70+C93</f>
        <v>84963929.849999994</v>
      </c>
      <c r="D60" s="29">
        <f>D61+D66+D70+D93</f>
        <v>77764203.590000004</v>
      </c>
      <c r="E60" s="29">
        <f>E61+E66+E70+E93</f>
        <v>78457174.650000006</v>
      </c>
    </row>
    <row r="61" spans="1:5" ht="25.5" x14ac:dyDescent="0.25">
      <c r="A61" s="27" t="s">
        <v>127</v>
      </c>
      <c r="B61" s="28" t="s">
        <v>82</v>
      </c>
      <c r="C61" s="29">
        <f t="shared" ref="C61:D61" si="19">C62+C64</f>
        <v>16337000</v>
      </c>
      <c r="D61" s="29">
        <f t="shared" si="19"/>
        <v>8882312</v>
      </c>
      <c r="E61" s="29">
        <f>E62+E64</f>
        <v>8521312</v>
      </c>
    </row>
    <row r="62" spans="1:5" x14ac:dyDescent="0.25">
      <c r="A62" s="30" t="s">
        <v>125</v>
      </c>
      <c r="B62" s="31" t="s">
        <v>83</v>
      </c>
      <c r="C62" s="26">
        <f t="shared" ref="C62:D62" si="20">C63</f>
        <v>8417000</v>
      </c>
      <c r="D62" s="26">
        <f t="shared" si="20"/>
        <v>7550000</v>
      </c>
      <c r="E62" s="26">
        <f>E63</f>
        <v>6944000</v>
      </c>
    </row>
    <row r="63" spans="1:5" ht="25.5" x14ac:dyDescent="0.25">
      <c r="A63" s="32" t="s">
        <v>123</v>
      </c>
      <c r="B63" s="33" t="s">
        <v>84</v>
      </c>
      <c r="C63" s="72">
        <v>8417000</v>
      </c>
      <c r="D63" s="72">
        <v>7550000</v>
      </c>
      <c r="E63" s="34">
        <v>6944000</v>
      </c>
    </row>
    <row r="64" spans="1:5" ht="25.5" x14ac:dyDescent="0.25">
      <c r="A64" s="30" t="s">
        <v>126</v>
      </c>
      <c r="B64" s="31" t="s">
        <v>85</v>
      </c>
      <c r="C64" s="59">
        <f t="shared" ref="C64:D64" si="21">C65</f>
        <v>7920000</v>
      </c>
      <c r="D64" s="59">
        <f t="shared" si="21"/>
        <v>1332312</v>
      </c>
      <c r="E64" s="26">
        <f>E65</f>
        <v>1577312</v>
      </c>
    </row>
    <row r="65" spans="1:5" ht="25.5" x14ac:dyDescent="0.25">
      <c r="A65" s="30" t="s">
        <v>124</v>
      </c>
      <c r="B65" s="33" t="s">
        <v>86</v>
      </c>
      <c r="C65" s="72">
        <v>7920000</v>
      </c>
      <c r="D65" s="72">
        <v>1332312</v>
      </c>
      <c r="E65" s="34">
        <v>1577312</v>
      </c>
    </row>
    <row r="66" spans="1:5" ht="25.5" x14ac:dyDescent="0.25">
      <c r="A66" s="35" t="s">
        <v>128</v>
      </c>
      <c r="B66" s="36" t="s">
        <v>119</v>
      </c>
      <c r="C66" s="29">
        <f t="shared" ref="C66:D68" si="22">C67</f>
        <v>187200</v>
      </c>
      <c r="D66" s="29">
        <f t="shared" si="22"/>
        <v>187200</v>
      </c>
      <c r="E66" s="29">
        <f>E67</f>
        <v>187200</v>
      </c>
    </row>
    <row r="67" spans="1:5" x14ac:dyDescent="0.25">
      <c r="A67" s="30" t="s">
        <v>129</v>
      </c>
      <c r="B67" s="33" t="s">
        <v>120</v>
      </c>
      <c r="C67" s="34">
        <f t="shared" si="22"/>
        <v>187200</v>
      </c>
      <c r="D67" s="34">
        <f t="shared" si="22"/>
        <v>187200</v>
      </c>
      <c r="E67" s="34">
        <f>E68</f>
        <v>187200</v>
      </c>
    </row>
    <row r="68" spans="1:5" x14ac:dyDescent="0.25">
      <c r="A68" s="30" t="s">
        <v>130</v>
      </c>
      <c r="B68" s="33" t="s">
        <v>121</v>
      </c>
      <c r="C68" s="34">
        <f t="shared" si="22"/>
        <v>187200</v>
      </c>
      <c r="D68" s="34">
        <f t="shared" si="22"/>
        <v>187200</v>
      </c>
      <c r="E68" s="34">
        <f>E69</f>
        <v>187200</v>
      </c>
    </row>
    <row r="69" spans="1:5" ht="38.25" x14ac:dyDescent="0.25">
      <c r="A69" s="30"/>
      <c r="B69" s="33" t="s">
        <v>122</v>
      </c>
      <c r="C69" s="73">
        <v>187200</v>
      </c>
      <c r="D69" s="73">
        <v>187200</v>
      </c>
      <c r="E69" s="34">
        <v>187200</v>
      </c>
    </row>
    <row r="70" spans="1:5" ht="25.5" x14ac:dyDescent="0.25">
      <c r="A70" s="37" t="s">
        <v>131</v>
      </c>
      <c r="B70" s="28" t="s">
        <v>87</v>
      </c>
      <c r="C70" s="29">
        <f t="shared" ref="C70" si="23">C71+C75+C77+C89+C91</f>
        <v>64388072.849999994</v>
      </c>
      <c r="D70" s="29">
        <f>D71+D73+D75+D77+D89+D91</f>
        <v>65662995.589999996</v>
      </c>
      <c r="E70" s="29">
        <f>E71+E73+E75+E77+E89+E91</f>
        <v>66711154.649999999</v>
      </c>
    </row>
    <row r="71" spans="1:5" ht="25.5" x14ac:dyDescent="0.25">
      <c r="A71" s="30" t="s">
        <v>132</v>
      </c>
      <c r="B71" s="31" t="s">
        <v>88</v>
      </c>
      <c r="C71" s="26">
        <f t="shared" ref="C71:D71" si="24">C72</f>
        <v>287995</v>
      </c>
      <c r="D71" s="26">
        <f t="shared" si="24"/>
        <v>291052</v>
      </c>
      <c r="E71" s="26">
        <f>E72</f>
        <v>301514</v>
      </c>
    </row>
    <row r="72" spans="1:5" ht="38.25" x14ac:dyDescent="0.25">
      <c r="A72" s="30" t="s">
        <v>133</v>
      </c>
      <c r="B72" s="39" t="s">
        <v>89</v>
      </c>
      <c r="C72" s="40">
        <v>287995</v>
      </c>
      <c r="D72" s="40">
        <v>291052</v>
      </c>
      <c r="E72" s="34">
        <v>301514</v>
      </c>
    </row>
    <row r="73" spans="1:5" ht="51" x14ac:dyDescent="0.25">
      <c r="A73" s="30" t="s">
        <v>161</v>
      </c>
      <c r="B73" s="33" t="s">
        <v>165</v>
      </c>
      <c r="C73" s="74">
        <f>C74</f>
        <v>0</v>
      </c>
      <c r="D73" s="74">
        <f t="shared" ref="D73:E73" si="25">D74</f>
        <v>802</v>
      </c>
      <c r="E73" s="74">
        <f t="shared" si="25"/>
        <v>2084</v>
      </c>
    </row>
    <row r="74" spans="1:5" ht="51" x14ac:dyDescent="0.25">
      <c r="A74" s="30" t="s">
        <v>162</v>
      </c>
      <c r="B74" s="33" t="s">
        <v>166</v>
      </c>
      <c r="C74" s="74">
        <v>0</v>
      </c>
      <c r="D74" s="74">
        <v>802</v>
      </c>
      <c r="E74" s="75">
        <v>2084</v>
      </c>
    </row>
    <row r="75" spans="1:5" ht="38.25" x14ac:dyDescent="0.25">
      <c r="A75" s="60" t="s">
        <v>138</v>
      </c>
      <c r="B75" s="31" t="s">
        <v>90</v>
      </c>
      <c r="C75" s="59">
        <f t="shared" ref="C75:D75" si="26">C76</f>
        <v>33943.300000000003</v>
      </c>
      <c r="D75" s="59">
        <f t="shared" si="26"/>
        <v>35301.040000000001</v>
      </c>
      <c r="E75" s="26">
        <f>E76</f>
        <v>36713.1</v>
      </c>
    </row>
    <row r="76" spans="1:5" ht="38.25" x14ac:dyDescent="0.25">
      <c r="A76" s="32" t="s">
        <v>139</v>
      </c>
      <c r="B76" s="39" t="s">
        <v>91</v>
      </c>
      <c r="C76" s="74">
        <v>33943.300000000003</v>
      </c>
      <c r="D76" s="74">
        <v>35301.040000000001</v>
      </c>
      <c r="E76" s="34">
        <v>36713.1</v>
      </c>
    </row>
    <row r="77" spans="1:5" ht="36.75" customHeight="1" x14ac:dyDescent="0.25">
      <c r="A77" s="30" t="s">
        <v>140</v>
      </c>
      <c r="B77" s="31" t="s">
        <v>92</v>
      </c>
      <c r="C77" s="26">
        <f t="shared" ref="C77:D77" si="27">C78</f>
        <v>62733133.549999997</v>
      </c>
      <c r="D77" s="26">
        <f t="shared" si="27"/>
        <v>62109233.549999997</v>
      </c>
      <c r="E77" s="26">
        <f>E78</f>
        <v>62197433.549999997</v>
      </c>
    </row>
    <row r="78" spans="1:5" ht="36" customHeight="1" x14ac:dyDescent="0.25">
      <c r="A78" s="32" t="s">
        <v>141</v>
      </c>
      <c r="B78" s="33" t="s">
        <v>93</v>
      </c>
      <c r="C78" s="34">
        <f t="shared" ref="C78:D78" si="28">C79+C80+C81+C82+C83+C84+C85+C86+C87+C88</f>
        <v>62733133.549999997</v>
      </c>
      <c r="D78" s="34">
        <f t="shared" si="28"/>
        <v>62109233.549999997</v>
      </c>
      <c r="E78" s="34">
        <f>E79+E80+E81+E82+E83+E84+E85+E86+E87+E88</f>
        <v>62197433.549999997</v>
      </c>
    </row>
    <row r="79" spans="1:5" ht="89.25" x14ac:dyDescent="0.25">
      <c r="A79" s="30"/>
      <c r="B79" s="31" t="s">
        <v>114</v>
      </c>
      <c r="C79" s="74">
        <v>625432</v>
      </c>
      <c r="D79" s="74">
        <v>625432</v>
      </c>
      <c r="E79" s="26">
        <v>625432</v>
      </c>
    </row>
    <row r="80" spans="1:5" ht="51" x14ac:dyDescent="0.25">
      <c r="A80" s="32"/>
      <c r="B80" s="33" t="s">
        <v>144</v>
      </c>
      <c r="C80" s="72">
        <v>1906380</v>
      </c>
      <c r="D80" s="72">
        <v>1906380</v>
      </c>
      <c r="E80" s="34">
        <v>1906380</v>
      </c>
    </row>
    <row r="81" spans="1:5" ht="63.75" x14ac:dyDescent="0.25">
      <c r="A81" s="30"/>
      <c r="B81" s="33" t="s">
        <v>142</v>
      </c>
      <c r="C81" s="66">
        <v>117660</v>
      </c>
      <c r="D81" s="66">
        <v>117660</v>
      </c>
      <c r="E81" s="26">
        <v>117660</v>
      </c>
    </row>
    <row r="82" spans="1:5" ht="76.5" x14ac:dyDescent="0.25">
      <c r="A82" s="32"/>
      <c r="B82" s="33" t="s">
        <v>99</v>
      </c>
      <c r="C82" s="76">
        <v>4966100</v>
      </c>
      <c r="D82" s="76">
        <v>4342200</v>
      </c>
      <c r="E82" s="34">
        <v>4430400</v>
      </c>
    </row>
    <row r="83" spans="1:5" ht="63.75" x14ac:dyDescent="0.25">
      <c r="A83" s="30"/>
      <c r="B83" s="33" t="s">
        <v>94</v>
      </c>
      <c r="C83" s="66">
        <v>277000</v>
      </c>
      <c r="D83" s="66">
        <v>277000</v>
      </c>
      <c r="E83" s="26">
        <v>277000</v>
      </c>
    </row>
    <row r="84" spans="1:5" ht="53.25" customHeight="1" x14ac:dyDescent="0.25">
      <c r="A84" s="30"/>
      <c r="B84" s="33" t="s">
        <v>100</v>
      </c>
      <c r="C84" s="66">
        <v>156308</v>
      </c>
      <c r="D84" s="66">
        <v>156308</v>
      </c>
      <c r="E84" s="26">
        <v>156308</v>
      </c>
    </row>
    <row r="85" spans="1:5" ht="43.5" customHeight="1" x14ac:dyDescent="0.25">
      <c r="A85" s="32"/>
      <c r="B85" s="33" t="s">
        <v>143</v>
      </c>
      <c r="C85" s="76">
        <v>12000</v>
      </c>
      <c r="D85" s="76">
        <v>12000</v>
      </c>
      <c r="E85" s="34">
        <v>12000</v>
      </c>
    </row>
    <row r="86" spans="1:5" ht="63.75" x14ac:dyDescent="0.25">
      <c r="A86" s="30"/>
      <c r="B86" s="33" t="s">
        <v>116</v>
      </c>
      <c r="C86" s="76">
        <v>42555917</v>
      </c>
      <c r="D86" s="76">
        <v>42555917</v>
      </c>
      <c r="E86" s="34">
        <v>42555917</v>
      </c>
    </row>
    <row r="87" spans="1:5" ht="51" x14ac:dyDescent="0.25">
      <c r="A87" s="30"/>
      <c r="B87" s="33" t="s">
        <v>115</v>
      </c>
      <c r="C87" s="76">
        <v>12103790</v>
      </c>
      <c r="D87" s="76">
        <v>12103790</v>
      </c>
      <c r="E87" s="34">
        <v>12103790</v>
      </c>
    </row>
    <row r="88" spans="1:5" ht="114.75" x14ac:dyDescent="0.25">
      <c r="A88" s="32"/>
      <c r="B88" s="33" t="s">
        <v>101</v>
      </c>
      <c r="C88" s="76">
        <v>12546.55</v>
      </c>
      <c r="D88" s="76">
        <v>12546.55</v>
      </c>
      <c r="E88" s="34">
        <v>12546.55</v>
      </c>
    </row>
    <row r="89" spans="1:5" ht="63.75" x14ac:dyDescent="0.25">
      <c r="A89" s="30" t="s">
        <v>134</v>
      </c>
      <c r="B89" s="33" t="s">
        <v>118</v>
      </c>
      <c r="C89" s="75">
        <f t="shared" ref="C89:D89" si="29">C90</f>
        <v>386198</v>
      </c>
      <c r="D89" s="75">
        <f t="shared" si="29"/>
        <v>386198</v>
      </c>
      <c r="E89" s="34">
        <f>E90</f>
        <v>386198</v>
      </c>
    </row>
    <row r="90" spans="1:5" ht="63.75" x14ac:dyDescent="0.25">
      <c r="A90" s="30" t="s">
        <v>135</v>
      </c>
      <c r="B90" s="33" t="s">
        <v>117</v>
      </c>
      <c r="C90" s="76">
        <v>386198</v>
      </c>
      <c r="D90" s="76">
        <v>386198</v>
      </c>
      <c r="E90" s="34">
        <v>386198</v>
      </c>
    </row>
    <row r="91" spans="1:5" ht="51" x14ac:dyDescent="0.25">
      <c r="A91" s="30" t="s">
        <v>136</v>
      </c>
      <c r="B91" s="33" t="s">
        <v>95</v>
      </c>
      <c r="C91" s="75">
        <f t="shared" ref="C91:D91" si="30">C92</f>
        <v>946803</v>
      </c>
      <c r="D91" s="75">
        <f t="shared" si="30"/>
        <v>2840409</v>
      </c>
      <c r="E91" s="34">
        <f>E92</f>
        <v>3787212</v>
      </c>
    </row>
    <row r="92" spans="1:5" ht="51" x14ac:dyDescent="0.25">
      <c r="A92" s="30" t="s">
        <v>137</v>
      </c>
      <c r="B92" s="33" t="s">
        <v>96</v>
      </c>
      <c r="C92" s="76">
        <v>946803</v>
      </c>
      <c r="D92" s="76">
        <v>2840409</v>
      </c>
      <c r="E92" s="34">
        <v>3787212</v>
      </c>
    </row>
    <row r="93" spans="1:5" x14ac:dyDescent="0.25">
      <c r="A93" s="37" t="s">
        <v>145</v>
      </c>
      <c r="B93" s="28" t="s">
        <v>103</v>
      </c>
      <c r="C93" s="77">
        <f t="shared" ref="C93:D93" si="31">C94+C97</f>
        <v>4051657</v>
      </c>
      <c r="D93" s="77">
        <f t="shared" si="31"/>
        <v>3031696</v>
      </c>
      <c r="E93" s="44">
        <f>E94+E97</f>
        <v>3037508</v>
      </c>
    </row>
    <row r="94" spans="1:5" ht="51" x14ac:dyDescent="0.25">
      <c r="A94" s="30" t="s">
        <v>146</v>
      </c>
      <c r="B94" s="33" t="s">
        <v>111</v>
      </c>
      <c r="C94" s="78">
        <f t="shared" ref="C94:D95" si="32">C95</f>
        <v>3891660</v>
      </c>
      <c r="D94" s="78">
        <f t="shared" si="32"/>
        <v>2870000</v>
      </c>
      <c r="E94" s="26">
        <f>E95</f>
        <v>2870000</v>
      </c>
    </row>
    <row r="95" spans="1:5" ht="51" x14ac:dyDescent="0.25">
      <c r="A95" s="30" t="s">
        <v>147</v>
      </c>
      <c r="B95" s="33" t="s">
        <v>112</v>
      </c>
      <c r="C95" s="78">
        <f t="shared" si="32"/>
        <v>3891660</v>
      </c>
      <c r="D95" s="78">
        <f t="shared" si="32"/>
        <v>2870000</v>
      </c>
      <c r="E95" s="26">
        <f>E96</f>
        <v>2870000</v>
      </c>
    </row>
    <row r="96" spans="1:5" ht="45" customHeight="1" x14ac:dyDescent="0.25">
      <c r="A96" s="30"/>
      <c r="B96" s="39" t="s">
        <v>151</v>
      </c>
      <c r="C96" s="79">
        <v>3891660</v>
      </c>
      <c r="D96" s="79">
        <v>2870000</v>
      </c>
      <c r="E96" s="40">
        <v>2870000</v>
      </c>
    </row>
    <row r="97" spans="1:5" x14ac:dyDescent="0.25">
      <c r="A97" s="30" t="s">
        <v>148</v>
      </c>
      <c r="B97" s="33" t="s">
        <v>104</v>
      </c>
      <c r="C97" s="78">
        <f t="shared" ref="C97:D98" si="33">C98</f>
        <v>159997</v>
      </c>
      <c r="D97" s="78">
        <f t="shared" si="33"/>
        <v>161696</v>
      </c>
      <c r="E97" s="26">
        <f>E98</f>
        <v>167508</v>
      </c>
    </row>
    <row r="98" spans="1:5" ht="25.5" x14ac:dyDescent="0.25">
      <c r="A98" s="41" t="s">
        <v>149</v>
      </c>
      <c r="B98" s="42" t="s">
        <v>105</v>
      </c>
      <c r="C98" s="78">
        <f t="shared" si="33"/>
        <v>159997</v>
      </c>
      <c r="D98" s="78">
        <f t="shared" si="33"/>
        <v>161696</v>
      </c>
      <c r="E98" s="26">
        <f>E99</f>
        <v>167508</v>
      </c>
    </row>
    <row r="99" spans="1:5" ht="25.5" x14ac:dyDescent="0.25">
      <c r="A99" s="41"/>
      <c r="B99" s="33" t="s">
        <v>113</v>
      </c>
      <c r="C99" s="76">
        <v>159997</v>
      </c>
      <c r="D99" s="76">
        <v>161696</v>
      </c>
      <c r="E99" s="34">
        <v>167508</v>
      </c>
    </row>
    <row r="100" spans="1:5" ht="24" customHeight="1" x14ac:dyDescent="0.25">
      <c r="A100" s="37"/>
      <c r="B100" s="37" t="s">
        <v>106</v>
      </c>
      <c r="C100" s="80">
        <f t="shared" ref="C100:D100" si="34">C59+C14</f>
        <v>134214045.84999999</v>
      </c>
      <c r="D100" s="80">
        <f t="shared" si="34"/>
        <v>127539753.59</v>
      </c>
      <c r="E100" s="29">
        <f>E59+E14</f>
        <v>130619237.65000001</v>
      </c>
    </row>
    <row r="101" spans="1:5" ht="55.5" customHeight="1" x14ac:dyDescent="0.25">
      <c r="E101" s="4"/>
    </row>
    <row r="102" spans="1:5" ht="64.5" customHeight="1" x14ac:dyDescent="0.25">
      <c r="E102" s="4"/>
    </row>
  </sheetData>
  <mergeCells count="7">
    <mergeCell ref="A9:E9"/>
    <mergeCell ref="A11:A13"/>
    <mergeCell ref="B11:B13"/>
    <mergeCell ref="E11:E13"/>
    <mergeCell ref="B6:E6"/>
    <mergeCell ref="C11:C13"/>
    <mergeCell ref="D11:D13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user</cp:lastModifiedBy>
  <cp:lastPrinted>2017-11-10T11:54:26Z</cp:lastPrinted>
  <dcterms:created xsi:type="dcterms:W3CDTF">2014-11-05T13:31:02Z</dcterms:created>
  <dcterms:modified xsi:type="dcterms:W3CDTF">2018-04-26T06:21:34Z</dcterms:modified>
</cp:coreProperties>
</file>