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2585" activeTab="0"/>
  </bookViews>
  <sheets>
    <sheet name="Документ" sheetId="1" r:id="rId1"/>
  </sheets>
  <definedNames>
    <definedName name="_xlnm.Print_Titles" localSheetId="0">'Документ'!$3:$6</definedName>
    <definedName name="_xlnm.Print_Area" localSheetId="0">'Документ'!$A$1:$H$29</definedName>
  </definedNames>
  <calcPr fullCalcOnLoad="1"/>
</workbook>
</file>

<file path=xl/sharedStrings.xml><?xml version="1.0" encoding="utf-8"?>
<sst xmlns="http://schemas.openxmlformats.org/spreadsheetml/2006/main" count="60" uniqueCount="59">
  <si>
    <t>Наименование доходов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</si>
  <si>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</si>
  <si>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</si>
  <si>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</si>
  <si>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</si>
  <si>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</si>
  <si>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</si>
  <si>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</si>
  <si>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</si>
  <si>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</si>
  <si>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ШТРАФЫ, САНКЦИИ, ВОЗМЕЩЕНИЕ УЩЕРБА</t>
  </si>
  <si>
    <t>В С Е Г О:</t>
  </si>
  <si>
    <t>НАЛОГИ НА СОВОКУПНЫЙ ДОХОД</t>
  </si>
  <si>
    <t>НАЛОГОВЫЕ ДОХОДЫ</t>
  </si>
  <si>
    <t>Акцизы на автомобильный бензин, дизельное топливо, моторные масла</t>
  </si>
  <si>
    <t>Единый сельскохозяйственный налог</t>
  </si>
  <si>
    <t>НЕНАЛОГОВЫЕ ДОХОДЫ</t>
  </si>
  <si>
    <t>ПРОЧИЕ НЕНАЛОГОВЫЕ ДОХОДЫ</t>
  </si>
  <si>
    <t>Код бюджетной классификации Российской Федерации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</si>
  <si>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</si>
  <si>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</si>
  <si>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</si>
  <si>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</si>
  <si>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</si>
  <si>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</si>
  <si>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 xml:space="preserve"> 1 05 03000 01 0000 110</t>
  </si>
  <si>
    <t>1 08 00000 00 0000 000</t>
  </si>
  <si>
    <t>1 11 00000 00 0000 000</t>
  </si>
  <si>
    <t>1 12 00000 00 0000 000</t>
  </si>
  <si>
    <t>1 13 00000 00 0000 000</t>
  </si>
  <si>
    <t>1 16 00000 00 0000 000</t>
  </si>
  <si>
    <t>1 17 00000 00 0000 000</t>
  </si>
  <si>
    <t>в том числе:</t>
  </si>
  <si>
    <t>(в рублях)</t>
  </si>
  <si>
    <t>1 05 02000 02 0000 110</t>
  </si>
  <si>
    <t>Единый налог на вмененный доход для отдельных видов деятельности</t>
  </si>
  <si>
    <t>1 09 00000 00 0000 000</t>
  </si>
  <si>
    <t>ЗАДОЛЖЕННОСТЬ И ПЕРЕРАСЧЕТЫ ПО ОТМЕНЕННЫМ НАЛОГАМ, СБОРАМ И ИНЫМ ОБЯЗАТЕЛЬНЫМ ПЛАТЕЖАМ</t>
  </si>
  <si>
    <t>1 14 00000 00 0000 000</t>
  </si>
  <si>
    <t>ДОХОДЫ ОТ ПРОДАЖИ МАТЕРИАЛЬНЫХ И НЕМАТЕРИАЛЬНЫХ АКТИВОВ</t>
  </si>
  <si>
    <t>Процент исполнения к первоначальным назначениям</t>
  </si>
  <si>
    <t>Процент исполнения к уточненным назначениям</t>
  </si>
  <si>
    <t xml:space="preserve">Увеличение объемов реализации акцизов на нефтепродукты </t>
  </si>
  <si>
    <t>Рост налогооблагаемой базы</t>
  </si>
  <si>
    <t xml:space="preserve">Причина отклонения от первоначального плана </t>
  </si>
  <si>
    <t>Превышение фактических  показателей над  плановыми   по государственной пошлине сложилось в связи  за счет увеличения количества обращений юридических и физических лиц для  совершения юридически значимых действий</t>
  </si>
  <si>
    <t>Активизация контрольной работы органов власти всех уровней</t>
  </si>
  <si>
    <t>В связи с реализацией земельных участков, находящихся в аренде</t>
  </si>
  <si>
    <t xml:space="preserve">Сумма                                      на 2018 год </t>
  </si>
  <si>
    <t>Кассовое исполнение за 2018 год</t>
  </si>
  <si>
    <t>(уточненный)        01.01.2019</t>
  </si>
  <si>
    <t>(первоначальный) 01.02.2018</t>
  </si>
  <si>
    <t xml:space="preserve">Сумма  на    2018 год </t>
  </si>
  <si>
    <t>1 05 050400002 0000 110</t>
  </si>
  <si>
    <t>Налог, взимаемый в связи с применением патентной системы налогооблажения</t>
  </si>
  <si>
    <t>Превышение фактических  показателей над  плановыми   сложилось в связи заключение новых договоров</t>
  </si>
  <si>
    <t>Сведения о фактических поступлениях доходов в разрезе видов налоговых и неналоговых доходов в сравнении с первоначально утвержденными Решением о бюджете муниципального образования "Жирятинский район" значениями</t>
  </si>
  <si>
    <t>Решение от 20.12.2017 г.       № 5-313</t>
  </si>
  <si>
    <t>Решение от  14.12.2018 г. № 5-383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</si>
</sst>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3"/>
      <color indexed="10"/>
      <name val="Times New Roman"/>
      <family val="1"/>
    </font>
    <font>
      <sz val="14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i/>
      <sz val="14"/>
      <color theme="1"/>
      <name val="Times New Roman"/>
      <family val="1"/>
    </font>
    <font>
      <sz val="13"/>
      <color rgb="FFFF0000"/>
      <name val="Times New Roman"/>
      <family val="1"/>
    </font>
    <font>
      <sz val="14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Font="1" applyAlignment="1">
      <alignment/>
    </xf>
    <xf numFmtId="0" fontId="48" fillId="33" borderId="0" xfId="0" applyFont="1" applyFill="1" applyAlignment="1">
      <alignment/>
    </xf>
    <xf numFmtId="0" fontId="48" fillId="33" borderId="0" xfId="0" applyFont="1" applyFill="1" applyAlignment="1">
      <alignment vertical="center"/>
    </xf>
    <xf numFmtId="4" fontId="48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shrinkToFit="1"/>
    </xf>
    <xf numFmtId="0" fontId="2" fillId="0" borderId="0" xfId="0" applyFont="1" applyFill="1" applyAlignment="1">
      <alignment wrapText="1"/>
    </xf>
    <xf numFmtId="0" fontId="48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right" vertical="center" shrinkToFit="1"/>
    </xf>
    <xf numFmtId="4" fontId="2" fillId="0" borderId="11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right" vertical="center" shrinkToFit="1"/>
    </xf>
    <xf numFmtId="176" fontId="3" fillId="0" borderId="10" xfId="0" applyNumberFormat="1" applyFont="1" applyFill="1" applyBorder="1" applyAlignment="1">
      <alignment horizontal="right" vertical="center" shrinkToFit="1"/>
    </xf>
    <xf numFmtId="4" fontId="2" fillId="33" borderId="10" xfId="0" applyNumberFormat="1" applyFont="1" applyFill="1" applyBorder="1" applyAlignment="1">
      <alignment horizontal="right" vertical="center" shrinkToFit="1"/>
    </xf>
    <xf numFmtId="4" fontId="2" fillId="0" borderId="10" xfId="0" applyNumberFormat="1" applyFont="1" applyFill="1" applyBorder="1" applyAlignment="1">
      <alignment horizontal="right" vertical="center" shrinkToFit="1"/>
    </xf>
    <xf numFmtId="4" fontId="4" fillId="33" borderId="10" xfId="0" applyNumberFormat="1" applyFont="1" applyFill="1" applyBorder="1" applyAlignment="1">
      <alignment horizontal="right" vertical="center" shrinkToFit="1"/>
    </xf>
    <xf numFmtId="0" fontId="48" fillId="0" borderId="10" xfId="0" applyFont="1" applyFill="1" applyBorder="1" applyAlignment="1">
      <alignment vertical="center" wrapText="1"/>
    </xf>
    <xf numFmtId="4" fontId="5" fillId="33" borderId="10" xfId="0" applyNumberFormat="1" applyFont="1" applyFill="1" applyBorder="1" applyAlignment="1">
      <alignment horizontal="right" vertical="center" shrinkToFit="1"/>
    </xf>
    <xf numFmtId="0" fontId="5" fillId="0" borderId="10" xfId="0" applyFont="1" applyFill="1" applyBorder="1" applyAlignment="1">
      <alignment horizontal="left" vertical="center" wrapText="1"/>
    </xf>
    <xf numFmtId="0" fontId="49" fillId="33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49" fontId="50" fillId="33" borderId="10" xfId="0" applyNumberFormat="1" applyFont="1" applyFill="1" applyBorder="1" applyAlignment="1">
      <alignment horizontal="justify" vertical="top" wrapText="1" shrinkToFit="1"/>
    </xf>
    <xf numFmtId="0" fontId="51" fillId="0" borderId="0" xfId="0" applyFont="1" applyFill="1" applyAlignment="1">
      <alignment wrapText="1"/>
    </xf>
    <xf numFmtId="0" fontId="51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48" fillId="0" borderId="0" xfId="0" applyFont="1" applyAlignment="1">
      <alignment horizontal="justify" vertical="center"/>
    </xf>
    <xf numFmtId="0" fontId="2" fillId="0" borderId="0" xfId="0" applyFont="1" applyFill="1" applyAlignment="1">
      <alignment horizontal="right" vertical="center"/>
    </xf>
    <xf numFmtId="0" fontId="48" fillId="0" borderId="10" xfId="0" applyFont="1" applyBorder="1" applyAlignment="1">
      <alignment horizontal="justify" vertical="center"/>
    </xf>
    <xf numFmtId="49" fontId="2" fillId="33" borderId="10" xfId="0" applyNumberFormat="1" applyFont="1" applyFill="1" applyBorder="1" applyAlignment="1">
      <alignment horizontal="justify" vertical="top" wrapText="1" shrinkToFit="1"/>
    </xf>
    <xf numFmtId="0" fontId="6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4" fontId="29" fillId="0" borderId="12" xfId="0" applyNumberFormat="1" applyFont="1" applyFill="1" applyBorder="1" applyAlignment="1">
      <alignment horizontal="center" vertical="center" wrapText="1"/>
    </xf>
    <xf numFmtId="4" fontId="29" fillId="0" borderId="13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 shrinkToFit="1"/>
    </xf>
    <xf numFmtId="49" fontId="2" fillId="0" borderId="12" xfId="0" applyNumberFormat="1" applyFont="1" applyFill="1" applyBorder="1" applyAlignment="1">
      <alignment horizontal="center" vertical="center" wrapText="1" shrinkToFit="1"/>
    </xf>
    <xf numFmtId="49" fontId="2" fillId="0" borderId="13" xfId="0" applyNumberFormat="1" applyFont="1" applyFill="1" applyBorder="1" applyAlignment="1">
      <alignment horizontal="center" vertical="center" wrapText="1" shrinkToFi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showGridLines="0" showZeros="0" tabSelected="1" view="pageBreakPreview" zoomScale="70" zoomScaleNormal="70" zoomScaleSheetLayoutView="70" zoomScalePageLayoutView="0" workbookViewId="0" topLeftCell="A1">
      <selection activeCell="A1" sqref="A1:H1"/>
    </sheetView>
  </sheetViews>
  <sheetFormatPr defaultColWidth="9.140625" defaultRowHeight="15"/>
  <cols>
    <col min="1" max="1" width="22.00390625" style="1" customWidth="1"/>
    <col min="2" max="2" width="55.28125" style="7" customWidth="1"/>
    <col min="3" max="3" width="22.140625" style="7" customWidth="1"/>
    <col min="4" max="4" width="21.28125" style="7" customWidth="1"/>
    <col min="5" max="5" width="20.421875" style="7" customWidth="1"/>
    <col min="6" max="6" width="15.57421875" style="7" customWidth="1"/>
    <col min="7" max="7" width="17.00390625" style="7" customWidth="1"/>
    <col min="8" max="8" width="56.7109375" style="28" customWidth="1"/>
    <col min="9" max="9" width="20.57421875" style="1" customWidth="1"/>
    <col min="10" max="10" width="21.57421875" style="1" customWidth="1"/>
    <col min="11" max="11" width="18.8515625" style="1" customWidth="1"/>
    <col min="12" max="16384" width="9.140625" style="1" customWidth="1"/>
  </cols>
  <sheetData>
    <row r="1" spans="1:8" ht="56.25" customHeight="1">
      <c r="A1" s="34" t="s">
        <v>56</v>
      </c>
      <c r="B1" s="35"/>
      <c r="C1" s="35"/>
      <c r="D1" s="35"/>
      <c r="E1" s="35"/>
      <c r="F1" s="35"/>
      <c r="G1" s="35"/>
      <c r="H1" s="35"/>
    </row>
    <row r="2" spans="2:8" ht="18.75">
      <c r="B2" s="4"/>
      <c r="C2" s="4"/>
      <c r="D2" s="4"/>
      <c r="E2" s="4"/>
      <c r="F2" s="4"/>
      <c r="G2" s="4"/>
      <c r="H2" s="31" t="s">
        <v>33</v>
      </c>
    </row>
    <row r="3" spans="1:8" ht="38.25" customHeight="1">
      <c r="A3" s="39" t="s">
        <v>18</v>
      </c>
      <c r="B3" s="39" t="s">
        <v>0</v>
      </c>
      <c r="C3" s="11" t="s">
        <v>48</v>
      </c>
      <c r="D3" s="11" t="s">
        <v>52</v>
      </c>
      <c r="E3" s="36" t="s">
        <v>49</v>
      </c>
      <c r="F3" s="36" t="s">
        <v>40</v>
      </c>
      <c r="G3" s="36" t="s">
        <v>41</v>
      </c>
      <c r="H3" s="36" t="s">
        <v>44</v>
      </c>
    </row>
    <row r="4" spans="1:8" ht="59.25" customHeight="1">
      <c r="A4" s="40"/>
      <c r="B4" s="40"/>
      <c r="C4" s="12" t="s">
        <v>57</v>
      </c>
      <c r="D4" s="12" t="s">
        <v>58</v>
      </c>
      <c r="E4" s="37"/>
      <c r="F4" s="37"/>
      <c r="G4" s="37"/>
      <c r="H4" s="37"/>
    </row>
    <row r="5" spans="1:8" ht="33" customHeight="1">
      <c r="A5" s="41"/>
      <c r="B5" s="41"/>
      <c r="C5" s="13" t="s">
        <v>51</v>
      </c>
      <c r="D5" s="13" t="s">
        <v>50</v>
      </c>
      <c r="E5" s="38"/>
      <c r="F5" s="38"/>
      <c r="G5" s="38"/>
      <c r="H5" s="38"/>
    </row>
    <row r="6" spans="1:8" ht="18.75" customHeight="1">
      <c r="A6" s="5">
        <v>1</v>
      </c>
      <c r="B6" s="5">
        <v>2</v>
      </c>
      <c r="C6" s="5">
        <v>3</v>
      </c>
      <c r="D6" s="5"/>
      <c r="E6" s="5">
        <v>4</v>
      </c>
      <c r="F6" s="5"/>
      <c r="G6" s="5">
        <v>5</v>
      </c>
      <c r="H6" s="5">
        <v>6</v>
      </c>
    </row>
    <row r="7" spans="1:8" ht="37.5">
      <c r="A7" s="24" t="s">
        <v>19</v>
      </c>
      <c r="B7" s="14" t="s">
        <v>1</v>
      </c>
      <c r="C7" s="15">
        <f>C8+C22</f>
        <v>49250116</v>
      </c>
      <c r="D7" s="15">
        <f>D8+D22</f>
        <v>36130116</v>
      </c>
      <c r="E7" s="15">
        <f>E8+E22</f>
        <v>38340739.39000001</v>
      </c>
      <c r="F7" s="15">
        <f>E7/C7*100</f>
        <v>77.84903367537248</v>
      </c>
      <c r="G7" s="16">
        <f>E7/D7*100</f>
        <v>106.1185062068442</v>
      </c>
      <c r="H7" s="26"/>
    </row>
    <row r="8" spans="1:8" ht="18.75">
      <c r="A8" s="24"/>
      <c r="B8" s="14" t="s">
        <v>13</v>
      </c>
      <c r="C8" s="15">
        <f>C9+C12+C16+C20</f>
        <v>47102268</v>
      </c>
      <c r="D8" s="15">
        <f>D9+D12+D16+D20+D21</f>
        <v>33575555</v>
      </c>
      <c r="E8" s="15">
        <f>E9+E12+E16+E20+E21</f>
        <v>35518410.68000001</v>
      </c>
      <c r="F8" s="16">
        <f aca="true" t="shared" si="0" ref="F8:F29">E8/C8*100</f>
        <v>75.40700732287458</v>
      </c>
      <c r="G8" s="16">
        <f aca="true" t="shared" si="1" ref="G8:G27">E8/D8*100</f>
        <v>105.78651843580846</v>
      </c>
      <c r="H8" s="26"/>
    </row>
    <row r="9" spans="1:8" ht="19.5">
      <c r="A9" s="25" t="s">
        <v>20</v>
      </c>
      <c r="B9" s="9" t="s">
        <v>2</v>
      </c>
      <c r="C9" s="10">
        <f>C11</f>
        <v>40073110</v>
      </c>
      <c r="D9" s="10">
        <f>D11</f>
        <v>26473110</v>
      </c>
      <c r="E9" s="10">
        <f>E11</f>
        <v>28117984.75</v>
      </c>
      <c r="F9" s="16">
        <f t="shared" si="0"/>
        <v>70.16671466227602</v>
      </c>
      <c r="G9" s="16">
        <f t="shared" si="1"/>
        <v>106.21337934983839</v>
      </c>
      <c r="H9" s="26"/>
    </row>
    <row r="10" spans="1:8" ht="19.5">
      <c r="A10" s="25"/>
      <c r="B10" s="8" t="s">
        <v>32</v>
      </c>
      <c r="C10" s="10"/>
      <c r="D10" s="10"/>
      <c r="E10" s="10"/>
      <c r="F10" s="16"/>
      <c r="G10" s="16"/>
      <c r="H10" s="26"/>
    </row>
    <row r="11" spans="1:10" ht="18.75">
      <c r="A11" s="5" t="s">
        <v>21</v>
      </c>
      <c r="B11" s="8" t="s">
        <v>3</v>
      </c>
      <c r="C11" s="18">
        <v>40073110</v>
      </c>
      <c r="D11" s="18">
        <v>26473110</v>
      </c>
      <c r="E11" s="18">
        <v>28117984.75</v>
      </c>
      <c r="F11" s="16">
        <f t="shared" si="0"/>
        <v>70.16671466227602</v>
      </c>
      <c r="G11" s="16">
        <f t="shared" si="1"/>
        <v>106.21337934983839</v>
      </c>
      <c r="H11" s="33" t="s">
        <v>43</v>
      </c>
      <c r="J11" s="3"/>
    </row>
    <row r="12" spans="1:8" ht="72.75" customHeight="1">
      <c r="A12" s="25" t="s">
        <v>22</v>
      </c>
      <c r="B12" s="9" t="s">
        <v>4</v>
      </c>
      <c r="C12" s="10">
        <f>C13</f>
        <v>5559758</v>
      </c>
      <c r="D12" s="10">
        <f>D13</f>
        <v>5559758</v>
      </c>
      <c r="E12" s="10">
        <f>E13</f>
        <v>5839227.45</v>
      </c>
      <c r="F12" s="16">
        <f t="shared" si="0"/>
        <v>105.02664774258162</v>
      </c>
      <c r="G12" s="16">
        <f t="shared" si="1"/>
        <v>105.02664774258162</v>
      </c>
      <c r="H12" s="26"/>
    </row>
    <row r="13" spans="1:8" ht="59.25" customHeight="1">
      <c r="A13" s="5" t="s">
        <v>23</v>
      </c>
      <c r="B13" s="8" t="s">
        <v>5</v>
      </c>
      <c r="C13" s="18">
        <v>5559758</v>
      </c>
      <c r="D13" s="18">
        <v>5559758</v>
      </c>
      <c r="E13" s="18">
        <v>5839227.45</v>
      </c>
      <c r="F13" s="16">
        <f t="shared" si="0"/>
        <v>105.02664774258162</v>
      </c>
      <c r="G13" s="16">
        <f t="shared" si="1"/>
        <v>105.02664774258162</v>
      </c>
      <c r="H13" s="26"/>
    </row>
    <row r="14" spans="1:8" ht="18.75">
      <c r="A14" s="5"/>
      <c r="B14" s="8" t="s">
        <v>32</v>
      </c>
      <c r="C14" s="18"/>
      <c r="D14" s="18"/>
      <c r="E14" s="18"/>
      <c r="F14" s="16"/>
      <c r="G14" s="16"/>
      <c r="H14" s="26"/>
    </row>
    <row r="15" spans="1:8" s="23" customFormat="1" ht="37.5">
      <c r="A15" s="24"/>
      <c r="B15" s="22" t="s">
        <v>14</v>
      </c>
      <c r="C15" s="21">
        <v>5559758</v>
      </c>
      <c r="D15" s="21">
        <v>5559758</v>
      </c>
      <c r="E15" s="21">
        <v>5839227.45</v>
      </c>
      <c r="F15" s="16">
        <f t="shared" si="0"/>
        <v>105.02664774258162</v>
      </c>
      <c r="G15" s="16">
        <f t="shared" si="1"/>
        <v>105.02664774258162</v>
      </c>
      <c r="H15" s="33" t="s">
        <v>42</v>
      </c>
    </row>
    <row r="16" spans="1:8" s="23" customFormat="1" ht="19.5">
      <c r="A16" s="25" t="s">
        <v>24</v>
      </c>
      <c r="B16" s="9" t="s">
        <v>12</v>
      </c>
      <c r="C16" s="10">
        <f>C17+C18</f>
        <v>1240400</v>
      </c>
      <c r="D16" s="10">
        <f>D17+D18+D19</f>
        <v>1342687</v>
      </c>
      <c r="E16" s="10">
        <f>E17+E18+E19</f>
        <v>1350359.53</v>
      </c>
      <c r="F16" s="16">
        <f t="shared" si="0"/>
        <v>108.86484440503064</v>
      </c>
      <c r="G16" s="16">
        <f t="shared" si="1"/>
        <v>100.57143101854713</v>
      </c>
      <c r="H16" s="26"/>
    </row>
    <row r="17" spans="1:8" ht="37.5">
      <c r="A17" s="5" t="s">
        <v>34</v>
      </c>
      <c r="B17" s="20" t="s">
        <v>35</v>
      </c>
      <c r="C17" s="18">
        <v>1164000</v>
      </c>
      <c r="D17" s="18">
        <v>1113397</v>
      </c>
      <c r="E17" s="17">
        <v>1121031.36</v>
      </c>
      <c r="F17" s="16">
        <f t="shared" si="0"/>
        <v>96.30853608247423</v>
      </c>
      <c r="G17" s="16">
        <f t="shared" si="1"/>
        <v>100.68568174694204</v>
      </c>
      <c r="H17" s="33"/>
    </row>
    <row r="18" spans="1:8" ht="42" customHeight="1">
      <c r="A18" s="5" t="s">
        <v>25</v>
      </c>
      <c r="B18" s="20" t="s">
        <v>15</v>
      </c>
      <c r="C18" s="18">
        <v>76400</v>
      </c>
      <c r="D18" s="18">
        <v>224790</v>
      </c>
      <c r="E18" s="17">
        <v>224828.17</v>
      </c>
      <c r="F18" s="16">
        <f t="shared" si="0"/>
        <v>294.27770942408375</v>
      </c>
      <c r="G18" s="16">
        <f t="shared" si="1"/>
        <v>100.01698029271766</v>
      </c>
      <c r="H18" s="33"/>
    </row>
    <row r="19" spans="1:8" ht="42" customHeight="1">
      <c r="A19" s="5" t="s">
        <v>53</v>
      </c>
      <c r="B19" s="20" t="s">
        <v>54</v>
      </c>
      <c r="C19" s="18"/>
      <c r="D19" s="18">
        <v>4500</v>
      </c>
      <c r="E19" s="17">
        <v>4500</v>
      </c>
      <c r="F19" s="16"/>
      <c r="G19" s="16"/>
      <c r="H19" s="33"/>
    </row>
    <row r="20" spans="1:8" ht="118.5" customHeight="1">
      <c r="A20" s="25" t="s">
        <v>26</v>
      </c>
      <c r="B20" s="9" t="s">
        <v>6</v>
      </c>
      <c r="C20" s="10">
        <v>229000</v>
      </c>
      <c r="D20" s="10">
        <v>200000</v>
      </c>
      <c r="E20" s="10">
        <v>210838.95</v>
      </c>
      <c r="F20" s="16">
        <f t="shared" si="0"/>
        <v>92.06941048034935</v>
      </c>
      <c r="G20" s="16">
        <f t="shared" si="1"/>
        <v>105.41947499999999</v>
      </c>
      <c r="H20" s="32" t="s">
        <v>45</v>
      </c>
    </row>
    <row r="21" spans="1:9" ht="71.25" customHeight="1">
      <c r="A21" s="25" t="s">
        <v>36</v>
      </c>
      <c r="B21" s="9" t="s">
        <v>37</v>
      </c>
      <c r="C21" s="10"/>
      <c r="D21" s="10"/>
      <c r="E21" s="10"/>
      <c r="F21" s="16"/>
      <c r="G21" s="16"/>
      <c r="H21" s="26"/>
      <c r="I21" s="29"/>
    </row>
    <row r="22" spans="1:8" ht="43.5" customHeight="1">
      <c r="A22" s="24"/>
      <c r="B22" s="14" t="s">
        <v>16</v>
      </c>
      <c r="C22" s="15">
        <f>C23+C24+C25+C27</f>
        <v>2147848</v>
      </c>
      <c r="D22" s="15">
        <f>D23+D24+D25+D26+D27+D28</f>
        <v>2554561</v>
      </c>
      <c r="E22" s="15">
        <f>E23+E24+E25+E26+E27+E28</f>
        <v>2822328.7100000004</v>
      </c>
      <c r="F22" s="16">
        <f t="shared" si="0"/>
        <v>131.4026276533535</v>
      </c>
      <c r="G22" s="16">
        <f t="shared" si="1"/>
        <v>110.48194621306754</v>
      </c>
      <c r="H22" s="26"/>
    </row>
    <row r="23" spans="1:8" ht="80.25" customHeight="1">
      <c r="A23" s="25" t="s">
        <v>27</v>
      </c>
      <c r="B23" s="9" t="s">
        <v>7</v>
      </c>
      <c r="C23" s="10">
        <v>1580097</v>
      </c>
      <c r="D23" s="10">
        <v>1642777</v>
      </c>
      <c r="E23" s="10">
        <v>1798859.36</v>
      </c>
      <c r="F23" s="16">
        <f t="shared" si="0"/>
        <v>113.84486901753502</v>
      </c>
      <c r="G23" s="16">
        <f t="shared" si="1"/>
        <v>109.50112888115673</v>
      </c>
      <c r="H23" s="30" t="s">
        <v>47</v>
      </c>
    </row>
    <row r="24" spans="1:8" ht="81.75" customHeight="1">
      <c r="A24" s="25" t="s">
        <v>28</v>
      </c>
      <c r="B24" s="9" t="s">
        <v>8</v>
      </c>
      <c r="C24" s="10">
        <v>316000</v>
      </c>
      <c r="D24" s="10">
        <v>193890</v>
      </c>
      <c r="E24" s="10">
        <v>200567.13</v>
      </c>
      <c r="F24" s="16">
        <f t="shared" si="0"/>
        <v>63.470610759493674</v>
      </c>
      <c r="G24" s="16">
        <f t="shared" si="1"/>
        <v>103.44377224199289</v>
      </c>
      <c r="H24" s="32"/>
    </row>
    <row r="25" spans="1:8" ht="76.5" customHeight="1">
      <c r="A25" s="25" t="s">
        <v>29</v>
      </c>
      <c r="B25" s="9" t="s">
        <v>9</v>
      </c>
      <c r="C25" s="10">
        <v>65751</v>
      </c>
      <c r="D25" s="10">
        <v>86664</v>
      </c>
      <c r="E25" s="10">
        <v>135640.39</v>
      </c>
      <c r="F25" s="16">
        <f t="shared" si="0"/>
        <v>206.29403355082053</v>
      </c>
      <c r="G25" s="16">
        <f t="shared" si="1"/>
        <v>156.5129580910182</v>
      </c>
      <c r="H25" s="32" t="s">
        <v>55</v>
      </c>
    </row>
    <row r="26" spans="1:8" ht="87.75" customHeight="1">
      <c r="A26" s="25" t="s">
        <v>38</v>
      </c>
      <c r="B26" s="9" t="s">
        <v>39</v>
      </c>
      <c r="C26" s="10">
        <v>0</v>
      </c>
      <c r="D26" s="10">
        <v>231870</v>
      </c>
      <c r="E26" s="10">
        <v>270305.38</v>
      </c>
      <c r="F26" s="16"/>
      <c r="G26" s="16">
        <f t="shared" si="1"/>
        <v>116.57626256091775</v>
      </c>
      <c r="H26" s="30"/>
    </row>
    <row r="27" spans="1:8" s="2" customFormat="1" ht="102" customHeight="1">
      <c r="A27" s="25" t="s">
        <v>30</v>
      </c>
      <c r="B27" s="9" t="s">
        <v>10</v>
      </c>
      <c r="C27" s="10">
        <v>186000</v>
      </c>
      <c r="D27" s="10">
        <v>399360</v>
      </c>
      <c r="E27" s="10">
        <v>416956.45</v>
      </c>
      <c r="F27" s="16">
        <f t="shared" si="0"/>
        <v>224.17013440860214</v>
      </c>
      <c r="G27" s="16">
        <f t="shared" si="1"/>
        <v>104.40616235977565</v>
      </c>
      <c r="H27" s="32" t="s">
        <v>46</v>
      </c>
    </row>
    <row r="28" spans="1:8" s="2" customFormat="1" ht="19.5">
      <c r="A28" s="25" t="s">
        <v>31</v>
      </c>
      <c r="B28" s="9" t="s">
        <v>17</v>
      </c>
      <c r="C28" s="21"/>
      <c r="D28" s="19"/>
      <c r="E28" s="10"/>
      <c r="F28" s="16"/>
      <c r="G28" s="16"/>
      <c r="H28" s="26"/>
    </row>
    <row r="29" spans="1:8" ht="18.75">
      <c r="A29" s="24"/>
      <c r="B29" s="14" t="s">
        <v>11</v>
      </c>
      <c r="C29" s="15">
        <f>C7</f>
        <v>49250116</v>
      </c>
      <c r="D29" s="15">
        <f>D7</f>
        <v>36130116</v>
      </c>
      <c r="E29" s="15">
        <f>E7</f>
        <v>38340739.39000001</v>
      </c>
      <c r="F29" s="16">
        <f t="shared" si="0"/>
        <v>77.84903367537248</v>
      </c>
      <c r="G29" s="16">
        <f>G7</f>
        <v>106.1185062068442</v>
      </c>
      <c r="H29" s="26"/>
    </row>
    <row r="30" spans="2:8" ht="27.75" customHeight="1">
      <c r="B30" s="6"/>
      <c r="C30" s="6"/>
      <c r="D30" s="6"/>
      <c r="E30" s="6"/>
      <c r="F30" s="6"/>
      <c r="G30" s="6"/>
      <c r="H30" s="27"/>
    </row>
    <row r="31" spans="2:8" ht="18.75">
      <c r="B31" s="6"/>
      <c r="C31" s="6"/>
      <c r="D31" s="6"/>
      <c r="E31" s="6"/>
      <c r="F31" s="6"/>
      <c r="G31" s="6"/>
      <c r="H31" s="27"/>
    </row>
  </sheetData>
  <sheetProtection/>
  <mergeCells count="7">
    <mergeCell ref="A1:H1"/>
    <mergeCell ref="E3:E5"/>
    <mergeCell ref="G3:G5"/>
    <mergeCell ref="H3:H5"/>
    <mergeCell ref="B3:B5"/>
    <mergeCell ref="A3:A5"/>
    <mergeCell ref="F3:F5"/>
  </mergeCells>
  <printOptions/>
  <pageMargins left="0.3937007874015748" right="0.3937007874015748" top="0.4724409448818898" bottom="0.31496062992125984" header="0.2755905511811024" footer="0.2755905511811024"/>
  <pageSetup fitToHeight="0" horizontalDpi="600" verticalDpi="600" orientation="landscape" paperSize="9" scale="60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Варульникова С.</dc:creator>
  <cp:keywords/>
  <dc:description/>
  <cp:lastModifiedBy>Администратор</cp:lastModifiedBy>
  <cp:lastPrinted>2018-07-06T11:22:24Z</cp:lastPrinted>
  <dcterms:created xsi:type="dcterms:W3CDTF">2012-04-06T11:02:09Z</dcterms:created>
  <dcterms:modified xsi:type="dcterms:W3CDTF">2019-06-06T10:33:21Z</dcterms:modified>
  <cp:category/>
  <cp:version/>
  <cp:contentType/>
  <cp:contentStatus/>
</cp:coreProperties>
</file>