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6" i="1"/>
  <c r="G6" i="1"/>
  <c r="F7" i="1"/>
  <c r="G7" i="1"/>
  <c r="F8" i="1"/>
  <c r="G8" i="1"/>
  <c r="E7" i="1"/>
  <c r="G260" i="1"/>
  <c r="F260" i="1"/>
  <c r="E260" i="1"/>
  <c r="E158" i="1"/>
  <c r="E143" i="1"/>
  <c r="F177" i="1" l="1"/>
  <c r="G177" i="1"/>
  <c r="E177" i="1"/>
  <c r="G227" i="1" l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10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E6" i="1" s="1"/>
  <c r="F158" i="1"/>
  <c r="G158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G10" i="1" s="1"/>
  <c r="E12" i="1"/>
  <c r="E11" i="1"/>
  <c r="F20" i="1"/>
  <c r="G20" i="1"/>
  <c r="E20" i="1"/>
  <c r="E10" i="1" l="1"/>
  <c r="F10" i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<sst xmlns="http://schemas.openxmlformats.org/spreadsheetml/2006/main" count="834" uniqueCount="112">
  <si>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</si>
  <si>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</si>
  <si>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</si>
  <si>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</si>
  <si>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</si>
  <si>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</si>
  <si>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</si>
  <si>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</si>
  <si>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</si>
  <si>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</si>
  <si>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</si>
  <si>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</si>
  <si>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</si>
  <si>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</si>
  <si>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</si>
  <si>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</si>
  <si>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</si>
  <si>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</si>
  <si>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</si>
  <si>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</si>
  <si>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</si>
  <si>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</si>
  <si>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</si>
  <si>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</si>
  <si>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</si>
  <si>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</si>
  <si>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</si>
  <si>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</si>
  <si>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</si>
  <si>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</si>
  <si>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</si>
  <si>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</si>
  <si>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</si>
  <si>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</si>
  <si>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</si>
  <si>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</si>
  <si>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</si>
  <si>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</si>
  <si>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</si>
  <si>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</si>
  <si>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</si>
  <si>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</si>
  <si>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</si>
  <si>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</si>
  <si>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</si>
  <si>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</si>
  <si>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</si>
  <si>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</si>
  <si>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</si>
  <si>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</si>
  <si>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</si>
  <si>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</si>
  <si>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</si>
  <si>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</si>
  <si>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</si>
  <si>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</si>
  <si>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</si>
  <si>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</si>
  <si>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</si>
  <si>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</si>
  <si>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</si>
  <si>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</si>
  <si>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</si>
  <si>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</si>
  <si>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</si>
  <si>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</si>
  <si>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</si>
  <si>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</si>
  <si>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</si>
  <si>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</si>
  <si>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</si>
  <si>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</si>
  <si>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</si>
  <si>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</si>
  <si>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</si>
  <si>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</si>
  <si>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</si>
  <si>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</si>
  <si>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</si>
  <si>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</si>
  <si>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</si>
  <si>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</si>
  <si>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</si>
  <si>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</si>
  <si>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</si>
  <si>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</si>
  <si>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</si>
  <si>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</si>
  <si>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</si>
  <si>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</si>
  <si>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</si>
  <si>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</si>
  <si>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</si>
  <si>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</si>
  <si>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</si>
  <si>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</si>
  <si>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</si>
  <si>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</si>
  <si>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</si>
  <si>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</si>
  <si>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</si>
  <si>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</si>
  <si>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</si>
  <si>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</si>
  <si>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</si>
  <si>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</si>
  <si>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Приобретение специализированной техники для предприятий жилищно-коммунального комплекса</t>
  </si>
  <si>
    <t>Закупка оборудования для создания "умных" спортивных площадок</t>
  </si>
  <si>
    <t>26.1.</t>
  </si>
  <si>
    <t>26.2.</t>
  </si>
  <si>
    <t>30.</t>
  </si>
  <si>
    <t>Приведение в нормативное состояние и оборудование системами обеспечения безопасности объектов транспортной инфранструктуры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</si>
</sst>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7" sqref="M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6" t="s">
        <v>68</v>
      </c>
      <c r="E2" s="57"/>
      <c r="F2" s="57"/>
      <c r="G2" s="57"/>
      <c r="H2" s="57"/>
    </row>
    <row r="3" spans="1:8" ht="20.25" customHeight="1" x14ac:dyDescent="0.2">
      <c r="A3" s="58" t="s">
        <v>16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8" t="s">
        <v>66</v>
      </c>
      <c r="F5" s="28" t="s">
        <v>67</v>
      </c>
      <c r="G5" s="28" t="s">
        <v>69</v>
      </c>
      <c r="H5" s="59" t="s">
        <v>0</v>
      </c>
    </row>
    <row r="6" spans="1:8" ht="38.25" customHeight="1" x14ac:dyDescent="0.2">
      <c r="A6" s="5" t="s">
        <v>0</v>
      </c>
      <c r="B6" s="61" t="s">
        <v>70</v>
      </c>
      <c r="C6" s="53" t="s">
        <v>19</v>
      </c>
      <c r="D6" s="3" t="s">
        <v>7</v>
      </c>
      <c r="E6" s="4">
        <f>E11+E31+E36+E41+E46+E56+E61+E66+E71+E76+E91+E96+E111+E116+E121+E126+E131+E136+E141+E156+E171+E176+E206+E211+E221+E226+E241+E246+E251+E256</f>
        <v>27153476.369999997</v>
      </c>
      <c r="F6" s="4">
        <f t="shared" ref="F6:G6" si="0">F11+F31+F36+F41+F46+F56+F61+F66+F71+F76+F91+F96+F111+F116+F121+F126+F131+F136+F141+F156+F171+F176+F206+F211+F221+F226+F241+F246+F251+F256</f>
        <v>30027749.779999997</v>
      </c>
      <c r="G6" s="4">
        <f t="shared" si="0"/>
        <v>27565147.25</v>
      </c>
      <c r="H6" s="4"/>
    </row>
    <row r="7" spans="1:8" ht="39" customHeight="1" x14ac:dyDescent="0.2">
      <c r="A7" s="2" t="s">
        <v>0</v>
      </c>
      <c r="B7" s="62"/>
      <c r="C7" s="54"/>
      <c r="D7" s="3" t="s">
        <v>8</v>
      </c>
      <c r="E7" s="4">
        <f>E12+E32+E37+E42+E47+E57+E62+E67+E72+E77+E92+E97+E112+E117+E122+E127+E132+E137+E142+E157+E172+E177+E207+E212+E222+E227+E242+E247+E252+E257</f>
        <v>4055929.53</v>
      </c>
      <c r="F7" s="4">
        <f t="shared" ref="F7:G7" si="1">F12+F32+F37+F42+F47+F57+F62+F67+F72+F77+F92+F97+F112+F117+F122+F127+F132+F137+F142+F157+F172+F177+F207+F212+F222+F227+F242+F247+F252+F257</f>
        <v>2951016.52</v>
      </c>
      <c r="G7" s="4">
        <f t="shared" si="1"/>
        <v>66803502.049999997</v>
      </c>
      <c r="H7" s="4"/>
    </row>
    <row r="8" spans="1:8" ht="28.9" customHeight="1" x14ac:dyDescent="0.2">
      <c r="A8" s="2" t="s">
        <v>0</v>
      </c>
      <c r="B8" s="62"/>
      <c r="C8" s="54"/>
      <c r="D8" s="3" t="s">
        <v>9</v>
      </c>
      <c r="E8" s="4">
        <f>E13+E33+E38+E43+E48+E58+E63+E68+E73+E78+E93+E98+E113+E118+E123+E128+E133+E138+E143+E158+E173+E178+E208+E213+E223+E228+E243+E248+E253+E258</f>
        <v>47907090.769999996</v>
      </c>
      <c r="F8" s="4">
        <f t="shared" ref="F8:G8" si="2">F13+F33+F38+F43+F48+F58+F63+F68+F73+F78+F93+F98+F113+F118+F123+F128+F133+F138+F143+F158+F173+F178+F208+F213+F223+F228+F243+F248+F253+F258</f>
        <v>37021837.289999999</v>
      </c>
      <c r="G8" s="4">
        <f t="shared" si="2"/>
        <v>37833942.950000003</v>
      </c>
      <c r="H8" s="4"/>
    </row>
    <row r="9" spans="1:8" ht="28.9" customHeight="1" x14ac:dyDescent="0.2">
      <c r="A9" s="2" t="s">
        <v>0</v>
      </c>
      <c r="B9" s="62"/>
      <c r="C9" s="5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63"/>
      <c r="C10" s="55"/>
      <c r="D10" s="7" t="s">
        <v>11</v>
      </c>
      <c r="E10" s="8">
        <f>SUM(E6:E9)</f>
        <v>79116496.669999987</v>
      </c>
      <c r="F10" s="8">
        <f>SUM(F6:F9)</f>
        <v>70000603.590000004</v>
      </c>
      <c r="G10" s="8">
        <f>SUM(G6:G9)</f>
        <v>132202592.25</v>
      </c>
      <c r="H10" s="8"/>
    </row>
    <row r="11" spans="1:8" ht="54" customHeight="1" x14ac:dyDescent="0.2">
      <c r="A11" s="38" t="s">
        <v>12</v>
      </c>
      <c r="B11" s="65" t="s">
        <v>71</v>
      </c>
      <c r="C11" s="64" t="s">
        <v>19</v>
      </c>
      <c r="D11" s="20" t="s">
        <v>7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15337689</v>
      </c>
      <c r="F13" s="15">
        <f t="shared" ref="F13:G13" si="4">F18+F23+F28</f>
        <v>13817318</v>
      </c>
      <c r="G13" s="15">
        <f t="shared" si="4"/>
        <v>14368545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15337689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38" t="s">
        <v>13</v>
      </c>
      <c r="B16" s="65" t="s">
        <v>20</v>
      </c>
      <c r="C16" s="6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6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14137296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14137296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38" t="s">
        <v>104</v>
      </c>
      <c r="B26" s="30" t="s">
        <v>62</v>
      </c>
      <c r="C26" s="6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  <c r="H30" s="17" t="s">
        <v>0</v>
      </c>
    </row>
    <row r="31" spans="1:8" ht="57" customHeight="1" x14ac:dyDescent="0.2">
      <c r="A31" s="40" t="s">
        <v>15</v>
      </c>
      <c r="B31" s="68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6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1930479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1930479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65" t="s">
        <v>42</v>
      </c>
      <c r="C46" s="6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6"/>
      <c r="C51" s="67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49"/>
      <c r="C52" s="51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49"/>
      <c r="C53" s="51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49"/>
      <c r="C54" s="51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0"/>
      <c r="C55" s="52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441122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69"/>
      <c r="C60" s="70"/>
      <c r="D60" s="42" t="s">
        <v>11</v>
      </c>
      <c r="E60" s="43">
        <f>SUM(E56:E59)</f>
        <v>441122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">
      <c r="A61" s="44" t="s">
        <v>22</v>
      </c>
      <c r="B61" s="68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704310.78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704310.78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65" t="s">
        <v>32</v>
      </c>
      <c r="C66" s="6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74</v>
      </c>
      <c r="C76" s="47" t="s">
        <v>19</v>
      </c>
      <c r="D76" s="10" t="s">
        <v>7</v>
      </c>
      <c r="E76" s="11">
        <v>63871.55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63871.55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37" t="s">
        <v>25</v>
      </c>
      <c r="B81" s="49" t="s">
        <v>27</v>
      </c>
      <c r="C81" s="51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49"/>
      <c r="C82" s="51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49"/>
      <c r="C83" s="51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49"/>
      <c r="C84" s="51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0"/>
      <c r="C85" s="52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49" t="s">
        <v>28</v>
      </c>
      <c r="C86" s="51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49"/>
      <c r="C87" s="51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49"/>
      <c r="C88" s="51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49"/>
      <c r="C89" s="51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0"/>
      <c r="C90" s="52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292800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292800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6">F106</f>
        <v>8341596</v>
      </c>
      <c r="G96" s="11">
        <f t="shared" si="6"/>
        <v>4170798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8464873.7200000007</v>
      </c>
      <c r="F98" s="15">
        <f t="shared" ref="F98:G98" si="7">F103+F108</f>
        <v>7461173</v>
      </c>
      <c r="G98" s="15">
        <f t="shared" si="7"/>
        <v>7421343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16806469.719999999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f>6987755.7+944675.72</f>
        <v>7932431.4199999999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7932431.4199999999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2585000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187000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2772000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3612683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3612683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65" t="s">
        <v>83</v>
      </c>
      <c r="C136" s="64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10">F151</f>
        <v>43136</v>
      </c>
      <c r="G141" s="11">
        <f t="shared" si="10"/>
        <v>43136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1">F152</f>
        <v>0</v>
      </c>
      <c r="G142" s="15">
        <f t="shared" si="11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3595566.0500000003</v>
      </c>
      <c r="F143" s="15">
        <f t="shared" ref="F143:G143" si="12">F148+F153</f>
        <v>1792789.05</v>
      </c>
      <c r="G143" s="15">
        <f t="shared" si="12"/>
        <v>1798073.05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3638702.0500000003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3592812.68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3592812.68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3">F166</f>
        <v>851064</v>
      </c>
      <c r="G156" s="11">
        <f t="shared" si="13"/>
        <v>500000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4753810</v>
      </c>
      <c r="F158" s="15">
        <f t="shared" ref="F158:G158" si="14">F163+F168</f>
        <v>315429.24</v>
      </c>
      <c r="G158" s="15">
        <f t="shared" si="14"/>
        <v>249857.9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4753810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4753810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4753810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11609593.17</v>
      </c>
      <c r="F176" s="11">
        <f t="shared" ref="F176:G176" si="15">F181+F186+F191+F196+F201</f>
        <v>17211652.399999999</v>
      </c>
      <c r="G176" s="11">
        <f t="shared" si="15"/>
        <v>19270452.399999999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3181721.4</v>
      </c>
      <c r="F177" s="15">
        <f t="shared" ref="F177:G177" si="16">F182+F187+F192+F197+F202</f>
        <v>2121147.6</v>
      </c>
      <c r="G177" s="15">
        <f t="shared" si="16"/>
        <v>2121147.6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14791314.57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65" t="s">
        <v>94</v>
      </c>
      <c r="C186" s="64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36000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36000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4069630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4069630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6703893.1699999999</v>
      </c>
      <c r="F201" s="11">
        <v>9161552.4000000004</v>
      </c>
      <c r="G201" s="11">
        <v>9161552.4000000004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>
        <v>3181721.4</v>
      </c>
      <c r="F202" s="15">
        <v>2121147.6</v>
      </c>
      <c r="G202" s="15">
        <v>2121147.6</v>
      </c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9885614.5700000003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421229.65</v>
      </c>
      <c r="F206" s="11">
        <v>421567.08</v>
      </c>
      <c r="G206" s="11">
        <v>422026.55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>
        <v>141270.35</v>
      </c>
      <c r="F207" s="15">
        <v>140932.92000000001</v>
      </c>
      <c r="G207" s="15">
        <v>140473.45000000001</v>
      </c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49"/>
      <c r="C216" s="51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49"/>
      <c r="C217" s="51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49"/>
      <c r="C218" s="51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49"/>
      <c r="C219" s="51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0"/>
      <c r="C220" s="52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/>
      <c r="F227" s="15"/>
      <c r="G227" s="15">
        <f>G237</f>
        <v>63829787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63909787</v>
      </c>
      <c r="H230" s="17" t="s">
        <v>0</v>
      </c>
    </row>
    <row r="231" spans="1:8" ht="38.25" x14ac:dyDescent="0.2">
      <c r="A231" s="9" t="s">
        <v>108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109</v>
      </c>
      <c r="B236" s="45" t="s">
        <v>107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>
        <v>63829787</v>
      </c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/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0</v>
      </c>
      <c r="G240" s="18">
        <f>SUM(G236:G239)</f>
        <v>63829787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1167153</v>
      </c>
      <c r="F243" s="11">
        <v>1213839</v>
      </c>
      <c r="G243" s="11">
        <v>1262393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1167153</v>
      </c>
      <c r="F245" s="18">
        <f>SUM(F241:F244)</f>
        <v>1213839</v>
      </c>
      <c r="G245" s="18">
        <f>SUM(G241:G244)</f>
        <v>1262393</v>
      </c>
      <c r="H245" s="17" t="s">
        <v>0</v>
      </c>
    </row>
    <row r="246" spans="1:8" ht="26.45" customHeight="1" x14ac:dyDescent="0.2">
      <c r="A246" s="9" t="s">
        <v>53</v>
      </c>
      <c r="B246" s="65" t="s">
        <v>103</v>
      </c>
      <c r="C246" s="71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72"/>
      <c r="D247" s="14" t="s">
        <v>8</v>
      </c>
      <c r="E247" s="15">
        <v>28627</v>
      </c>
      <c r="F247" s="15">
        <v>1709</v>
      </c>
      <c r="G247" s="15">
        <v>1519</v>
      </c>
      <c r="H247" s="14" t="s">
        <v>18</v>
      </c>
    </row>
    <row r="248" spans="1:8" ht="25.5" x14ac:dyDescent="0.2">
      <c r="A248" s="13" t="s">
        <v>0</v>
      </c>
      <c r="B248" s="45"/>
      <c r="C248" s="72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72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73"/>
      <c r="D250" s="17" t="s">
        <v>11</v>
      </c>
      <c r="E250" s="18">
        <f>SUM(E246:E249)</f>
        <v>28627</v>
      </c>
      <c r="F250" s="18">
        <f>SUM(F246:F249)</f>
        <v>1709</v>
      </c>
      <c r="G250" s="18">
        <f>SUM(G246:G249)</f>
        <v>1519</v>
      </c>
      <c r="H250" s="17" t="s">
        <v>0</v>
      </c>
    </row>
    <row r="251" spans="1:8" ht="38.25" x14ac:dyDescent="0.2">
      <c r="A251" s="9" t="s">
        <v>105</v>
      </c>
      <c r="B251" s="45" t="s">
        <v>106</v>
      </c>
      <c r="C251" s="47" t="s">
        <v>19</v>
      </c>
      <c r="D251" s="10" t="s">
        <v>7</v>
      </c>
      <c r="E251" s="11">
        <v>2300000</v>
      </c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146809</v>
      </c>
      <c r="F253" s="15"/>
      <c r="G253" s="15"/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2446809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8.25" x14ac:dyDescent="0.2">
      <c r="A256" s="9" t="s">
        <v>110</v>
      </c>
      <c r="B256" s="45" t="s">
        <v>111</v>
      </c>
      <c r="C256" s="47" t="s">
        <v>19</v>
      </c>
      <c r="D256" s="10" t="s">
        <v>7</v>
      </c>
      <c r="E256" s="11">
        <v>355000</v>
      </c>
      <c r="F256" s="11"/>
      <c r="G256" s="11"/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355000</v>
      </c>
      <c r="F260" s="18">
        <f>SUM(F256:F259)</f>
        <v>0</v>
      </c>
      <c r="G260" s="18">
        <f>SUM(G256:G259)</f>
        <v>0</v>
      </c>
      <c r="H260" s="17" t="s">
        <v>0</v>
      </c>
    </row>
  </sheetData>
  <mergeCells count="107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B231:B235"/>
    <mergeCell ref="C231:C23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126:B130"/>
    <mergeCell ref="C126:C130"/>
    <mergeCell ref="B131:B135"/>
    <mergeCell ref="C131:C1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2022-10-21T09:11:09Z</dcterms:modified>
</cp:coreProperties>
</file>