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Table1!$A$1:$J$88</definedName>
  </definedNames>
  <calcPr calcId="152511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10" i="1"/>
  <c r="I45" i="1"/>
  <c r="I44" i="1"/>
  <c r="H45" i="1"/>
  <c r="I55" i="1"/>
  <c r="H55" i="1"/>
  <c r="H37" i="1"/>
  <c r="G16" i="1"/>
  <c r="G18" i="1" l="1"/>
  <c r="I64" i="1" l="1"/>
  <c r="I63" i="1"/>
  <c r="H64" i="1"/>
  <c r="I42" i="1"/>
  <c r="I41" i="1" s="1"/>
  <c r="I14" i="1"/>
  <c r="I13" i="1" s="1"/>
  <c r="I12" i="1" s="1"/>
  <c r="I11" i="1" l="1"/>
  <c r="I70" i="1"/>
  <c r="I69" i="1" s="1"/>
  <c r="I49" i="1"/>
  <c r="I50" i="1"/>
  <c r="I29" i="1"/>
  <c r="I28" i="1" s="1"/>
  <c r="I27" i="1" s="1"/>
  <c r="I26" i="1" s="1"/>
  <c r="H17" i="1" l="1"/>
  <c r="G17" i="1"/>
  <c r="I53" i="1" l="1"/>
  <c r="I47" i="1"/>
  <c r="I46" i="1" s="1"/>
  <c r="I39" i="1"/>
  <c r="I38" i="1" s="1"/>
  <c r="I34" i="1"/>
  <c r="I33" i="1" s="1"/>
  <c r="I32" i="1" s="1"/>
  <c r="H53" i="1"/>
  <c r="H52" i="1" s="1"/>
  <c r="H47" i="1"/>
  <c r="H46" i="1" s="1"/>
  <c r="H11" i="1"/>
  <c r="G80" i="1"/>
  <c r="G79" i="1" s="1"/>
  <c r="G78" i="1" s="1"/>
  <c r="G77" i="1" s="1"/>
  <c r="G61" i="1"/>
  <c r="G60" i="1" s="1"/>
  <c r="G53" i="1"/>
  <c r="G52" i="1" s="1"/>
  <c r="G47" i="1"/>
  <c r="G46" i="1" s="1"/>
  <c r="H29" i="1"/>
  <c r="H28" i="1" s="1"/>
  <c r="H27" i="1" s="1"/>
  <c r="H26" i="1" s="1"/>
  <c r="G29" i="1"/>
  <c r="G28" i="1" s="1"/>
  <c r="G27" i="1" s="1"/>
  <c r="G26" i="1" s="1"/>
  <c r="I37" i="1" l="1"/>
  <c r="I36" i="1" s="1"/>
  <c r="G14" i="1"/>
  <c r="G13" i="1" s="1"/>
  <c r="G12" i="1" s="1"/>
  <c r="G11" i="1" s="1"/>
  <c r="G42" i="1" l="1"/>
  <c r="G41" i="1" s="1"/>
  <c r="G39" i="1"/>
  <c r="G38" i="1" s="1"/>
  <c r="G37" i="1" l="1"/>
  <c r="G36" i="1" s="1"/>
  <c r="I80" i="1"/>
  <c r="I56" i="1"/>
  <c r="H39" i="1"/>
  <c r="H38" i="1" s="1"/>
  <c r="H42" i="1"/>
  <c r="H41" i="1" l="1"/>
  <c r="I52" i="1"/>
  <c r="I79" i="1"/>
  <c r="H70" i="1"/>
  <c r="H36" i="1" l="1"/>
  <c r="H69" i="1"/>
  <c r="I78" i="1"/>
  <c r="G56" i="1"/>
  <c r="G55" i="1" s="1"/>
  <c r="G70" i="1"/>
  <c r="G69" i="1" s="1"/>
  <c r="M45" i="1"/>
  <c r="M44" i="1" s="1"/>
  <c r="L45" i="1"/>
  <c r="L44" i="1" s="1"/>
  <c r="K45" i="1"/>
  <c r="K44" i="1" s="1"/>
  <c r="G45" i="1" l="1"/>
  <c r="I77" i="1"/>
  <c r="I87" i="1" l="1"/>
  <c r="G44" i="1"/>
  <c r="G87" i="1" s="1"/>
  <c r="I10" i="1" l="1"/>
  <c r="H44" i="1"/>
  <c r="H87" i="1" s="1"/>
  <c r="N44" i="1"/>
  <c r="G10" i="1"/>
  <c r="O44" i="1" l="1"/>
  <c r="P44" i="1"/>
  <c r="H10" i="1" l="1"/>
</calcChain>
</file>

<file path=xl/sharedStrings.xml><?xml version="1.0" encoding="utf-8"?>
<sst xmlns="http://schemas.openxmlformats.org/spreadsheetml/2006/main" count="461" uniqueCount="107">
  <si>
    <t/>
  </si>
  <si>
    <t>Наименование</t>
  </si>
  <si>
    <t>ГРБС</t>
  </si>
  <si>
    <t>Рз</t>
  </si>
  <si>
    <t>Пр</t>
  </si>
  <si>
    <t>ЦСР</t>
  </si>
  <si>
    <t>ВР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</si>
  <si>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</si>
  <si>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</si>
  <si>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</si>
  <si>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</si>
  <si>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</si>
  <si>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</si>
  <si>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</si>
  <si>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</si>
  <si>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</si>
  <si>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АДМИНИСТРАЦИЯ ЖИРЯТИНСКОГО РАЙОНА</t>
  </si>
  <si>
    <t>925</t>
  </si>
  <si>
    <t>Общегосударственные вопросы</t>
  </si>
  <si>
    <t>01</t>
  </si>
  <si>
    <t>Другие общегосударственные вопросы</t>
  </si>
  <si>
    <t>13</t>
  </si>
  <si>
    <t>25 4 00 00000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</si>
  <si>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</si>
  <si>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</si>
  <si>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</si>
  <si>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</si>
  <si>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25 4 29 81410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</si>
  <si>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</si>
  <si>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</si>
  <si>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</si>
  <si>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</si>
  <si>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</si>
  <si>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</si>
  <si>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</si>
  <si>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</si>
  <si>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</si>
  <si>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25 4 11 51180</t>
  </si>
  <si>
    <t>Межбюджетные трансферты</t>
  </si>
  <si>
    <t>500</t>
  </si>
  <si>
    <t>Иные межбюджетные трансферты</t>
  </si>
  <si>
    <t>540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</si>
  <si>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</si>
  <si>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</si>
  <si>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</si>
  <si>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в сфере пожарной безопасности</t>
  </si>
  <si>
    <t>25 4 16 81140</t>
  </si>
  <si>
    <t>Национальная экономика</t>
  </si>
  <si>
    <t>04</t>
  </si>
  <si>
    <t>Дорожное хозяйство (дорожные фонды)</t>
  </si>
  <si>
    <t>09</t>
  </si>
  <si>
    <t>Развитие и совершенствованиесети автомобильных дорог местного значения</t>
  </si>
  <si>
    <t>25 4 18 81600</t>
  </si>
  <si>
    <t>Обеспечение сохранности автомобильных дорог местного значенияи условий безопасности движения по ним</t>
  </si>
  <si>
    <t>25 4 18 S6170</t>
  </si>
  <si>
    <t>Жилищно-коммунальное хозяйство</t>
  </si>
  <si>
    <t>05</t>
  </si>
  <si>
    <t>Благоустройство</t>
  </si>
  <si>
    <t>Организация и обеспечение освещения улиц</t>
  </si>
  <si>
    <t>25 4 19 81690</t>
  </si>
  <si>
    <t>Озеленение территории</t>
  </si>
  <si>
    <t>25 4 20 81700</t>
  </si>
  <si>
    <t>Организация и содержание мест захоронения (кладбищ)</t>
  </si>
  <si>
    <t>25 4 21 81710</t>
  </si>
  <si>
    <t>Мероприятия по благоустройству</t>
  </si>
  <si>
    <t>25 4 22 81730</t>
  </si>
  <si>
    <t>25 4 27 S5871</t>
  </si>
  <si>
    <t>Реализация программ формирования современной городской среды</t>
  </si>
  <si>
    <t>26 1 F2 55550</t>
  </si>
  <si>
    <t>Образование</t>
  </si>
  <si>
    <t>07</t>
  </si>
  <si>
    <t>Молодежная политика</t>
  </si>
  <si>
    <t>Мероприятия по работе с семьей, детьми и молодежью</t>
  </si>
  <si>
    <t>25 4 24 82360</t>
  </si>
  <si>
    <t>Культура, кинематография</t>
  </si>
  <si>
    <t>08</t>
  </si>
  <si>
    <t>Культура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</si>
  <si>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</si>
  <si>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25 4 25 84260</t>
  </si>
  <si>
    <t>Физическая культура и спорт</t>
  </si>
  <si>
    <t>11</t>
  </si>
  <si>
    <t>Массовый спорт</t>
  </si>
  <si>
    <t>Мероприятия по развитию физической культуры и спорта</t>
  </si>
  <si>
    <t>25 4 23 82300</t>
  </si>
  <si>
    <t>ИТОГО:</t>
  </si>
  <si>
    <t xml:space="preserve">Реализация инициативных проектов </t>
  </si>
  <si>
    <t>25 4 30 84330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</si>
  <si>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</si>
  <si>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Членские взносы некоммерческим организациям</t>
  </si>
  <si>
    <t>к постановлению администрации Жирятинского района</t>
  </si>
  <si>
    <t>"Об исполнении бюджета Жирятинского сельского поселения  Жирятинского</t>
  </si>
  <si>
    <t>Приложение 3</t>
  </si>
  <si>
    <t>Процент исполнения к уточненной бюджетной росписи</t>
  </si>
  <si>
    <t>Обеспечение проведения выборов и референдумов</t>
  </si>
  <si>
    <t>Организация и проведение выборов и референдумов</t>
  </si>
  <si>
    <t>30 0 00 80060</t>
  </si>
  <si>
    <t>Специальные расходы</t>
  </si>
  <si>
    <t>Опубликование нормативных правовых актов муниципальных образований и иной официальной информации</t>
  </si>
  <si>
    <t>25 4 28 80100</t>
  </si>
  <si>
    <t>Уточненная бюджетная роспись на 2024 год, 
рублей</t>
  </si>
  <si>
    <t>Утверждено  на 2024 год ,        рублей</t>
  </si>
  <si>
    <t>25 4 27 S5870</t>
  </si>
  <si>
    <t xml:space="preserve">        Реализация инициативных проектов ("Ремонт символического памятника воинам землякам в д. Новое Каплино")</t>
  </si>
  <si>
    <t>Ведомственная структура расходов бюджета Жирятинского сельского поселения Жирятинского муниципального района Брянской области за 9 месяцев 2024 года</t>
  </si>
  <si>
    <t>Кассовое исполнение за 9 месяцев 2024 года, рублей</t>
  </si>
  <si>
    <t>Жирятинского муниципального района  Брянской области       за 9 месяцев 2024 года "   от 11 октября 2024 года № С-41</t>
  </si>
  <si>
    <t>Исполнение судебных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</si>
</sst>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</font>
    <font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top" wrapText="1"/>
    </xf>
    <xf numFmtId="0" fontId="5" fillId="0" borderId="0" applyNumberFormat="0" applyFill="0" applyBorder="0" applyAlignment="0" applyProtection="0"/>
    <xf numFmtId="0" fontId="10" fillId="0" borderId="1">
      <alignment vertical="top" wrapText="1"/>
    </xf>
  </cellStyleXfs>
  <cellXfs count="3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" fontId="0" fillId="0" borderId="0" xfId="0" applyNumberFormat="1" applyFont="1" applyFill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2" applyNumberFormat="1" applyFont="1" applyProtection="1">
      <alignment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3">
    <cellStyle name="xl32" xfId="2"/>
    <cellStyle name="Название" xfId="1" builtinId="1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view="pageBreakPreview" zoomScale="85" zoomScaleNormal="100" zoomScaleSheetLayoutView="85" workbookViewId="0">
      <selection activeCell="C32" sqref="C32"/>
    </sheetView>
  </sheetViews>
  <sheetFormatPr defaultRowHeight="12.75" x14ac:dyDescent="0.2"/>
  <cols>
    <col min="1" max="1" width="46.1640625" customWidth="1"/>
    <col min="2" max="2" width="8.83203125" customWidth="1"/>
    <col min="3" max="3" width="6.1640625" customWidth="1"/>
    <col min="4" max="4" width="6.33203125" customWidth="1"/>
    <col min="5" max="5" width="20" customWidth="1"/>
    <col min="6" max="6" width="8.1640625" customWidth="1"/>
    <col min="7" max="7" width="17.5" customWidth="1"/>
    <col min="8" max="8" width="18.83203125" customWidth="1"/>
    <col min="9" max="9" width="17.33203125" customWidth="1"/>
    <col min="10" max="10" width="15.1640625" customWidth="1"/>
    <col min="11" max="11" width="17.1640625" hidden="1" customWidth="1"/>
    <col min="12" max="13" width="18" hidden="1" customWidth="1"/>
    <col min="14" max="14" width="14.5" hidden="1" customWidth="1"/>
    <col min="15" max="15" width="14.6640625" hidden="1" customWidth="1"/>
    <col min="16" max="16" width="0" hidden="1" customWidth="1"/>
    <col min="17" max="17" width="11.1640625" customWidth="1"/>
  </cols>
  <sheetData>
    <row r="1" spans="1:11" ht="14.25" customHeight="1" x14ac:dyDescent="0.2">
      <c r="G1" s="26" t="s">
        <v>91</v>
      </c>
      <c r="H1" s="26"/>
      <c r="I1" s="26"/>
      <c r="J1" s="26"/>
    </row>
    <row r="2" spans="1:11" ht="18" customHeight="1" x14ac:dyDescent="0.2">
      <c r="G2" s="27" t="s">
        <v>89</v>
      </c>
      <c r="H2" s="27"/>
      <c r="I2" s="27"/>
      <c r="J2" s="27"/>
      <c r="K2" s="27"/>
    </row>
    <row r="3" spans="1:11" ht="18" customHeight="1" x14ac:dyDescent="0.2">
      <c r="G3" s="27" t="s">
        <v>90</v>
      </c>
      <c r="H3" s="27"/>
      <c r="I3" s="27"/>
      <c r="J3" s="27"/>
      <c r="K3" s="27"/>
    </row>
    <row r="4" spans="1:11" ht="39.75" customHeight="1" x14ac:dyDescent="0.2">
      <c r="G4" s="27" t="s">
        <v>105</v>
      </c>
      <c r="H4" s="27"/>
      <c r="I4" s="27"/>
      <c r="J4" s="27"/>
      <c r="K4" s="5"/>
    </row>
    <row r="5" spans="1:11" ht="13.7" customHeight="1" x14ac:dyDescent="0.2">
      <c r="A5" s="1" t="s">
        <v>0</v>
      </c>
      <c r="B5" s="1" t="s">
        <v>0</v>
      </c>
      <c r="C5" s="1" t="s">
        <v>0</v>
      </c>
      <c r="D5" s="2" t="s">
        <v>0</v>
      </c>
      <c r="E5" s="2" t="s">
        <v>0</v>
      </c>
      <c r="F5" s="2" t="s">
        <v>0</v>
      </c>
      <c r="G5" s="22" t="s">
        <v>0</v>
      </c>
      <c r="H5" s="22"/>
      <c r="I5" s="22"/>
      <c r="J5" s="22"/>
    </row>
    <row r="6" spans="1:11" ht="47.25" customHeight="1" x14ac:dyDescent="0.2">
      <c r="A6" s="23" t="s">
        <v>103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1" ht="81" customHeight="1" x14ac:dyDescent="0.2">
      <c r="A8" s="6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100</v>
      </c>
      <c r="H8" s="7" t="s">
        <v>99</v>
      </c>
      <c r="I8" s="8" t="s">
        <v>104</v>
      </c>
      <c r="J8" s="8" t="s">
        <v>92</v>
      </c>
    </row>
    <row r="9" spans="1:11" ht="14.45" customHeight="1" x14ac:dyDescent="0.2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6" t="s">
        <v>14</v>
      </c>
      <c r="I9" s="6"/>
      <c r="J9" s="6" t="s">
        <v>15</v>
      </c>
    </row>
    <row r="10" spans="1:11" ht="32.25" customHeight="1" x14ac:dyDescent="0.2">
      <c r="A10" s="19" t="s">
        <v>16</v>
      </c>
      <c r="B10" s="9" t="s">
        <v>17</v>
      </c>
      <c r="C10" s="9" t="s">
        <v>0</v>
      </c>
      <c r="D10" s="9" t="s">
        <v>0</v>
      </c>
      <c r="E10" s="10" t="s">
        <v>0</v>
      </c>
      <c r="F10" s="10" t="s">
        <v>0</v>
      </c>
      <c r="G10" s="29">
        <f>G87</f>
        <v>19068096.859999999</v>
      </c>
      <c r="H10" s="18">
        <f>H87</f>
        <v>22954326.169999998</v>
      </c>
      <c r="I10" s="18">
        <f>I87</f>
        <v>8067773.8399999999</v>
      </c>
      <c r="J10" s="18">
        <f>I10/H10%</f>
        <v>35.147073280435137</v>
      </c>
    </row>
    <row r="11" spans="1:11" ht="32.25" customHeight="1" x14ac:dyDescent="0.2">
      <c r="A11" s="30" t="s">
        <v>18</v>
      </c>
      <c r="B11" s="17" t="s">
        <v>17</v>
      </c>
      <c r="C11" s="31" t="s">
        <v>19</v>
      </c>
      <c r="D11" s="18"/>
      <c r="E11" s="18"/>
      <c r="F11" s="18"/>
      <c r="G11" s="29">
        <f>G12+G16</f>
        <v>43670</v>
      </c>
      <c r="H11" s="18">
        <f>H12+H16</f>
        <v>43670</v>
      </c>
      <c r="I11" s="18">
        <f>I12+I16</f>
        <v>43326.5</v>
      </c>
      <c r="J11" s="18">
        <f t="shared" ref="J11:J74" si="0">I11/H11%</f>
        <v>99.213418822990619</v>
      </c>
    </row>
    <row r="12" spans="1:11" ht="32.25" customHeight="1" x14ac:dyDescent="0.2">
      <c r="A12" s="13" t="s">
        <v>93</v>
      </c>
      <c r="B12" s="14">
        <v>925</v>
      </c>
      <c r="C12" s="15" t="s">
        <v>19</v>
      </c>
      <c r="D12" s="15" t="s">
        <v>70</v>
      </c>
      <c r="E12" s="15"/>
      <c r="F12" s="14"/>
      <c r="G12" s="4">
        <f>G13</f>
        <v>32670</v>
      </c>
      <c r="H12" s="4">
        <v>32670</v>
      </c>
      <c r="I12" s="4">
        <f>I13</f>
        <v>32670</v>
      </c>
      <c r="J12" s="18">
        <f t="shared" si="0"/>
        <v>100</v>
      </c>
    </row>
    <row r="13" spans="1:11" ht="32.25" customHeight="1" x14ac:dyDescent="0.2">
      <c r="A13" s="13" t="s">
        <v>94</v>
      </c>
      <c r="B13" s="14">
        <v>925</v>
      </c>
      <c r="C13" s="15" t="s">
        <v>19</v>
      </c>
      <c r="D13" s="15" t="s">
        <v>70</v>
      </c>
      <c r="E13" s="15" t="s">
        <v>95</v>
      </c>
      <c r="F13" s="14"/>
      <c r="G13" s="4">
        <f>G14</f>
        <v>32670</v>
      </c>
      <c r="H13" s="4">
        <v>32670</v>
      </c>
      <c r="I13" s="4">
        <f>I14</f>
        <v>32670</v>
      </c>
      <c r="J13" s="18">
        <f t="shared" si="0"/>
        <v>100</v>
      </c>
    </row>
    <row r="14" spans="1:11" ht="32.25" customHeight="1" x14ac:dyDescent="0.2">
      <c r="A14" s="13" t="s">
        <v>28</v>
      </c>
      <c r="B14" s="14">
        <v>925</v>
      </c>
      <c r="C14" s="15" t="s">
        <v>19</v>
      </c>
      <c r="D14" s="15" t="s">
        <v>70</v>
      </c>
      <c r="E14" s="15" t="s">
        <v>95</v>
      </c>
      <c r="F14" s="14">
        <v>800</v>
      </c>
      <c r="G14" s="4">
        <f>G15</f>
        <v>32670</v>
      </c>
      <c r="H14" s="4">
        <v>32670</v>
      </c>
      <c r="I14" s="4">
        <f>I15</f>
        <v>32670</v>
      </c>
      <c r="J14" s="18">
        <f t="shared" si="0"/>
        <v>100</v>
      </c>
    </row>
    <row r="15" spans="1:11" ht="32.25" customHeight="1" x14ac:dyDescent="0.2">
      <c r="A15" s="13" t="s">
        <v>96</v>
      </c>
      <c r="B15" s="14">
        <v>925</v>
      </c>
      <c r="C15" s="15" t="s">
        <v>19</v>
      </c>
      <c r="D15" s="15" t="s">
        <v>70</v>
      </c>
      <c r="E15" s="15" t="s">
        <v>95</v>
      </c>
      <c r="F15" s="14">
        <v>880</v>
      </c>
      <c r="G15" s="4">
        <v>32670</v>
      </c>
      <c r="H15" s="4">
        <v>32670</v>
      </c>
      <c r="I15" s="4">
        <v>32670</v>
      </c>
      <c r="J15" s="18">
        <f t="shared" si="0"/>
        <v>100</v>
      </c>
    </row>
    <row r="16" spans="1:11" ht="36" customHeight="1" x14ac:dyDescent="0.2">
      <c r="A16" s="13" t="s">
        <v>20</v>
      </c>
      <c r="B16" s="11">
        <v>925</v>
      </c>
      <c r="C16" s="11" t="s">
        <v>19</v>
      </c>
      <c r="D16" s="11" t="s">
        <v>21</v>
      </c>
      <c r="E16" s="11"/>
      <c r="F16" s="11"/>
      <c r="G16" s="4">
        <f>G23+G17</f>
        <v>11000</v>
      </c>
      <c r="H16" s="4">
        <v>11000</v>
      </c>
      <c r="I16" s="4">
        <v>10656.5</v>
      </c>
      <c r="J16" s="18">
        <f t="shared" si="0"/>
        <v>96.877272727272725</v>
      </c>
    </row>
    <row r="17" spans="1:10" ht="66.75" customHeight="1" x14ac:dyDescent="0.2">
      <c r="A17" s="13" t="s">
        <v>97</v>
      </c>
      <c r="B17" s="11">
        <v>925</v>
      </c>
      <c r="C17" s="11" t="s">
        <v>19</v>
      </c>
      <c r="D17" s="11" t="s">
        <v>21</v>
      </c>
      <c r="E17" s="11" t="s">
        <v>98</v>
      </c>
      <c r="F17" s="11"/>
      <c r="G17" s="28">
        <f>G18</f>
        <v>5000</v>
      </c>
      <c r="H17" s="4">
        <f>H18</f>
        <v>5000</v>
      </c>
      <c r="I17" s="4">
        <v>4656.5</v>
      </c>
      <c r="J17" s="18">
        <f t="shared" si="0"/>
        <v>93.13</v>
      </c>
    </row>
    <row r="18" spans="1:10" ht="54.75" customHeight="1" x14ac:dyDescent="0.2">
      <c r="A18" s="16" t="s">
        <v>23</v>
      </c>
      <c r="B18" s="11">
        <v>925</v>
      </c>
      <c r="C18" s="11" t="s">
        <v>19</v>
      </c>
      <c r="D18" s="11" t="s">
        <v>21</v>
      </c>
      <c r="E18" s="11" t="s">
        <v>98</v>
      </c>
      <c r="F18" s="11">
        <v>200</v>
      </c>
      <c r="G18" s="28">
        <f>G19</f>
        <v>5000</v>
      </c>
      <c r="H18" s="4">
        <v>5000</v>
      </c>
      <c r="I18" s="4">
        <v>4656.5</v>
      </c>
      <c r="J18" s="18">
        <f t="shared" si="0"/>
        <v>93.13</v>
      </c>
    </row>
    <row r="19" spans="1:10" ht="47.25" customHeight="1" x14ac:dyDescent="0.2">
      <c r="A19" s="16" t="s">
        <v>25</v>
      </c>
      <c r="B19" s="11">
        <v>925</v>
      </c>
      <c r="C19" s="11" t="s">
        <v>19</v>
      </c>
      <c r="D19" s="11" t="s">
        <v>21</v>
      </c>
      <c r="E19" s="11" t="s">
        <v>98</v>
      </c>
      <c r="F19" s="11">
        <v>240</v>
      </c>
      <c r="G19" s="28">
        <v>5000</v>
      </c>
      <c r="H19" s="4">
        <v>5000</v>
      </c>
      <c r="I19" s="4">
        <v>4656.5</v>
      </c>
      <c r="J19" s="18">
        <f t="shared" si="0"/>
        <v>93.13</v>
      </c>
    </row>
    <row r="20" spans="1:10" ht="2.25" hidden="1" customHeight="1" x14ac:dyDescent="0.2">
      <c r="A20" s="16" t="s">
        <v>97</v>
      </c>
      <c r="B20" s="11" t="s">
        <v>17</v>
      </c>
      <c r="C20" s="11" t="s">
        <v>19</v>
      </c>
      <c r="D20" s="11" t="s">
        <v>21</v>
      </c>
      <c r="E20" s="11" t="s">
        <v>22</v>
      </c>
      <c r="F20" s="12" t="s">
        <v>0</v>
      </c>
      <c r="G20" s="4">
        <v>0</v>
      </c>
      <c r="H20" s="4">
        <v>0</v>
      </c>
      <c r="I20" s="4"/>
      <c r="J20" s="18" t="e">
        <f t="shared" si="0"/>
        <v>#DIV/0!</v>
      </c>
    </row>
    <row r="21" spans="1:10" ht="48.75" hidden="1" customHeight="1" x14ac:dyDescent="0.2">
      <c r="A21" s="16" t="s">
        <v>23</v>
      </c>
      <c r="B21" s="11" t="s">
        <v>17</v>
      </c>
      <c r="C21" s="11" t="s">
        <v>19</v>
      </c>
      <c r="D21" s="11" t="s">
        <v>21</v>
      </c>
      <c r="E21" s="11" t="s">
        <v>22</v>
      </c>
      <c r="F21" s="11" t="s">
        <v>24</v>
      </c>
      <c r="G21" s="4">
        <v>0</v>
      </c>
      <c r="H21" s="4">
        <v>0</v>
      </c>
      <c r="I21" s="4"/>
      <c r="J21" s="18" t="e">
        <f t="shared" si="0"/>
        <v>#DIV/0!</v>
      </c>
    </row>
    <row r="22" spans="1:10" ht="48.75" hidden="1" customHeight="1" x14ac:dyDescent="0.2">
      <c r="A22" s="16" t="s">
        <v>25</v>
      </c>
      <c r="B22" s="11" t="s">
        <v>17</v>
      </c>
      <c r="C22" s="11" t="s">
        <v>19</v>
      </c>
      <c r="D22" s="11" t="s">
        <v>21</v>
      </c>
      <c r="E22" s="11" t="s">
        <v>22</v>
      </c>
      <c r="F22" s="11" t="s">
        <v>26</v>
      </c>
      <c r="G22" s="4">
        <v>0</v>
      </c>
      <c r="H22" s="4">
        <v>0</v>
      </c>
      <c r="I22" s="4"/>
      <c r="J22" s="18" t="e">
        <f t="shared" si="0"/>
        <v>#DIV/0!</v>
      </c>
    </row>
    <row r="23" spans="1:10" ht="32.25" customHeight="1" x14ac:dyDescent="0.2">
      <c r="A23" s="16" t="s">
        <v>88</v>
      </c>
      <c r="B23" s="11" t="s">
        <v>17</v>
      </c>
      <c r="C23" s="11" t="s">
        <v>19</v>
      </c>
      <c r="D23" s="11" t="s">
        <v>21</v>
      </c>
      <c r="E23" s="11" t="s">
        <v>27</v>
      </c>
      <c r="F23" s="12" t="s">
        <v>0</v>
      </c>
      <c r="G23" s="4">
        <v>6000</v>
      </c>
      <c r="H23" s="4">
        <v>6000</v>
      </c>
      <c r="I23" s="4">
        <v>6000</v>
      </c>
      <c r="J23" s="18">
        <f t="shared" si="0"/>
        <v>100</v>
      </c>
    </row>
    <row r="24" spans="1:10" ht="21.75" customHeight="1" x14ac:dyDescent="0.2">
      <c r="A24" s="16" t="s">
        <v>28</v>
      </c>
      <c r="B24" s="11" t="s">
        <v>17</v>
      </c>
      <c r="C24" s="11" t="s">
        <v>19</v>
      </c>
      <c r="D24" s="11" t="s">
        <v>21</v>
      </c>
      <c r="E24" s="11" t="s">
        <v>27</v>
      </c>
      <c r="F24" s="11" t="s">
        <v>29</v>
      </c>
      <c r="G24" s="4">
        <v>6000</v>
      </c>
      <c r="H24" s="4">
        <v>6000</v>
      </c>
      <c r="I24" s="4">
        <v>6000</v>
      </c>
      <c r="J24" s="18">
        <f t="shared" si="0"/>
        <v>100</v>
      </c>
    </row>
    <row r="25" spans="1:10" ht="32.25" customHeight="1" x14ac:dyDescent="0.2">
      <c r="A25" s="16" t="s">
        <v>30</v>
      </c>
      <c r="B25" s="11" t="s">
        <v>17</v>
      </c>
      <c r="C25" s="11" t="s">
        <v>19</v>
      </c>
      <c r="D25" s="11" t="s">
        <v>21</v>
      </c>
      <c r="E25" s="11" t="s">
        <v>27</v>
      </c>
      <c r="F25" s="11" t="s">
        <v>31</v>
      </c>
      <c r="G25" s="4">
        <v>6000</v>
      </c>
      <c r="H25" s="4">
        <v>6000</v>
      </c>
      <c r="I25" s="4">
        <v>6000</v>
      </c>
      <c r="J25" s="18">
        <f t="shared" si="0"/>
        <v>100</v>
      </c>
    </row>
    <row r="26" spans="1:10" ht="21" customHeight="1" x14ac:dyDescent="0.2">
      <c r="A26" s="30" t="s">
        <v>32</v>
      </c>
      <c r="B26" s="9" t="s">
        <v>17</v>
      </c>
      <c r="C26" s="9" t="s">
        <v>33</v>
      </c>
      <c r="D26" s="9" t="s">
        <v>0</v>
      </c>
      <c r="E26" s="9" t="s">
        <v>0</v>
      </c>
      <c r="F26" s="9" t="s">
        <v>0</v>
      </c>
      <c r="G26" s="18">
        <f t="shared" ref="G26:H29" si="1">G27</f>
        <v>344983</v>
      </c>
      <c r="H26" s="18">
        <f t="shared" si="1"/>
        <v>344983</v>
      </c>
      <c r="I26" s="18">
        <f>I27</f>
        <v>214305.44</v>
      </c>
      <c r="J26" s="18">
        <f t="shared" si="0"/>
        <v>62.12057985465951</v>
      </c>
    </row>
    <row r="27" spans="1:10" ht="32.25" customHeight="1" x14ac:dyDescent="0.2">
      <c r="A27" s="13" t="s">
        <v>34</v>
      </c>
      <c r="B27" s="11" t="s">
        <v>17</v>
      </c>
      <c r="C27" s="11" t="s">
        <v>33</v>
      </c>
      <c r="D27" s="11" t="s">
        <v>35</v>
      </c>
      <c r="E27" s="11" t="s">
        <v>0</v>
      </c>
      <c r="F27" s="11" t="s">
        <v>0</v>
      </c>
      <c r="G27" s="4">
        <f t="shared" si="1"/>
        <v>344983</v>
      </c>
      <c r="H27" s="4">
        <f t="shared" si="1"/>
        <v>344983</v>
      </c>
      <c r="I27" s="4">
        <f>I28</f>
        <v>214305.44</v>
      </c>
      <c r="J27" s="18">
        <f t="shared" si="0"/>
        <v>62.12057985465951</v>
      </c>
    </row>
    <row r="28" spans="1:10" ht="48.95" customHeight="1" x14ac:dyDescent="0.2">
      <c r="A28" s="16" t="s">
        <v>36</v>
      </c>
      <c r="B28" s="11" t="s">
        <v>17</v>
      </c>
      <c r="C28" s="11" t="s">
        <v>33</v>
      </c>
      <c r="D28" s="11" t="s">
        <v>35</v>
      </c>
      <c r="E28" s="11" t="s">
        <v>37</v>
      </c>
      <c r="F28" s="12" t="s">
        <v>0</v>
      </c>
      <c r="G28" s="4">
        <f t="shared" si="1"/>
        <v>344983</v>
      </c>
      <c r="H28" s="4">
        <f t="shared" si="1"/>
        <v>344983</v>
      </c>
      <c r="I28" s="4">
        <f>I29</f>
        <v>214305.44</v>
      </c>
      <c r="J28" s="18">
        <f t="shared" si="0"/>
        <v>62.12057985465951</v>
      </c>
    </row>
    <row r="29" spans="1:10" ht="21" customHeight="1" x14ac:dyDescent="0.2">
      <c r="A29" s="16" t="s">
        <v>38</v>
      </c>
      <c r="B29" s="11" t="s">
        <v>17</v>
      </c>
      <c r="C29" s="11" t="s">
        <v>33</v>
      </c>
      <c r="D29" s="11" t="s">
        <v>35</v>
      </c>
      <c r="E29" s="11" t="s">
        <v>37</v>
      </c>
      <c r="F29" s="11" t="s">
        <v>39</v>
      </c>
      <c r="G29" s="4">
        <f t="shared" si="1"/>
        <v>344983</v>
      </c>
      <c r="H29" s="4">
        <f t="shared" si="1"/>
        <v>344983</v>
      </c>
      <c r="I29" s="4">
        <f>I30</f>
        <v>214305.44</v>
      </c>
      <c r="J29" s="18">
        <f t="shared" si="0"/>
        <v>62.12057985465951</v>
      </c>
    </row>
    <row r="30" spans="1:10" ht="21.75" customHeight="1" x14ac:dyDescent="0.2">
      <c r="A30" s="16" t="s">
        <v>40</v>
      </c>
      <c r="B30" s="11" t="s">
        <v>17</v>
      </c>
      <c r="C30" s="11" t="s">
        <v>33</v>
      </c>
      <c r="D30" s="11" t="s">
        <v>35</v>
      </c>
      <c r="E30" s="11" t="s">
        <v>37</v>
      </c>
      <c r="F30" s="11" t="s">
        <v>41</v>
      </c>
      <c r="G30" s="4">
        <v>344983</v>
      </c>
      <c r="H30" s="4">
        <v>344983</v>
      </c>
      <c r="I30" s="4">
        <v>214305.44</v>
      </c>
      <c r="J30" s="18">
        <f t="shared" si="0"/>
        <v>62.12057985465951</v>
      </c>
    </row>
    <row r="31" spans="1:10" ht="44.25" customHeight="1" x14ac:dyDescent="0.2">
      <c r="A31" s="30" t="s">
        <v>42</v>
      </c>
      <c r="B31" s="9" t="s">
        <v>17</v>
      </c>
      <c r="C31" s="9" t="s">
        <v>35</v>
      </c>
      <c r="D31" s="9" t="s">
        <v>0</v>
      </c>
      <c r="E31" s="9" t="s">
        <v>0</v>
      </c>
      <c r="F31" s="9" t="s">
        <v>0</v>
      </c>
      <c r="G31" s="18">
        <v>117000</v>
      </c>
      <c r="H31" s="18">
        <v>117000</v>
      </c>
      <c r="I31" s="18">
        <v>5390</v>
      </c>
      <c r="J31" s="18">
        <f t="shared" si="0"/>
        <v>4.6068376068376065</v>
      </c>
    </row>
    <row r="32" spans="1:10" ht="64.5" customHeight="1" x14ac:dyDescent="0.2">
      <c r="A32" s="13" t="s">
        <v>43</v>
      </c>
      <c r="B32" s="11" t="s">
        <v>17</v>
      </c>
      <c r="C32" s="11" t="s">
        <v>35</v>
      </c>
      <c r="D32" s="11" t="s">
        <v>44</v>
      </c>
      <c r="E32" s="11" t="s">
        <v>0</v>
      </c>
      <c r="F32" s="11" t="s">
        <v>0</v>
      </c>
      <c r="G32" s="4">
        <v>117000</v>
      </c>
      <c r="H32" s="4">
        <v>117000</v>
      </c>
      <c r="I32" s="4">
        <f>I33</f>
        <v>5390</v>
      </c>
      <c r="J32" s="18">
        <f t="shared" si="0"/>
        <v>4.6068376068376065</v>
      </c>
    </row>
    <row r="33" spans="1:17" ht="32.25" customHeight="1" x14ac:dyDescent="0.2">
      <c r="A33" s="16" t="s">
        <v>45</v>
      </c>
      <c r="B33" s="11" t="s">
        <v>17</v>
      </c>
      <c r="C33" s="11" t="s">
        <v>35</v>
      </c>
      <c r="D33" s="11" t="s">
        <v>44</v>
      </c>
      <c r="E33" s="11" t="s">
        <v>46</v>
      </c>
      <c r="F33" s="12" t="s">
        <v>0</v>
      </c>
      <c r="G33" s="4">
        <v>117000</v>
      </c>
      <c r="H33" s="4">
        <v>117000</v>
      </c>
      <c r="I33" s="4">
        <f>I34</f>
        <v>5390</v>
      </c>
      <c r="J33" s="18">
        <f t="shared" si="0"/>
        <v>4.6068376068376065</v>
      </c>
    </row>
    <row r="34" spans="1:17" ht="48.95" customHeight="1" x14ac:dyDescent="0.2">
      <c r="A34" s="16" t="s">
        <v>23</v>
      </c>
      <c r="B34" s="11" t="s">
        <v>17</v>
      </c>
      <c r="C34" s="11" t="s">
        <v>35</v>
      </c>
      <c r="D34" s="11" t="s">
        <v>44</v>
      </c>
      <c r="E34" s="11" t="s">
        <v>46</v>
      </c>
      <c r="F34" s="11" t="s">
        <v>24</v>
      </c>
      <c r="G34" s="4">
        <v>117000</v>
      </c>
      <c r="H34" s="4">
        <v>117000</v>
      </c>
      <c r="I34" s="4">
        <f>I35</f>
        <v>5390</v>
      </c>
      <c r="J34" s="18">
        <f t="shared" si="0"/>
        <v>4.6068376068376065</v>
      </c>
    </row>
    <row r="35" spans="1:17" ht="48.95" customHeight="1" x14ac:dyDescent="0.2">
      <c r="A35" s="16" t="s">
        <v>25</v>
      </c>
      <c r="B35" s="11" t="s">
        <v>17</v>
      </c>
      <c r="C35" s="11" t="s">
        <v>35</v>
      </c>
      <c r="D35" s="11" t="s">
        <v>44</v>
      </c>
      <c r="E35" s="11" t="s">
        <v>46</v>
      </c>
      <c r="F35" s="11" t="s">
        <v>26</v>
      </c>
      <c r="G35" s="4">
        <v>117000</v>
      </c>
      <c r="H35" s="4">
        <v>117000</v>
      </c>
      <c r="I35" s="4">
        <v>5390</v>
      </c>
      <c r="J35" s="18">
        <f t="shared" si="0"/>
        <v>4.6068376068376065</v>
      </c>
    </row>
    <row r="36" spans="1:17" ht="23.25" customHeight="1" x14ac:dyDescent="0.2">
      <c r="A36" s="30" t="s">
        <v>47</v>
      </c>
      <c r="B36" s="9" t="s">
        <v>17</v>
      </c>
      <c r="C36" s="9" t="s">
        <v>48</v>
      </c>
      <c r="D36" s="9" t="s">
        <v>0</v>
      </c>
      <c r="E36" s="9" t="s">
        <v>0</v>
      </c>
      <c r="F36" s="9" t="s">
        <v>0</v>
      </c>
      <c r="G36" s="18">
        <f>G37</f>
        <v>13164368.109999999</v>
      </c>
      <c r="H36" s="18">
        <f>H37</f>
        <v>16375008.939999999</v>
      </c>
      <c r="I36" s="18">
        <f>I37</f>
        <v>4605478.43</v>
      </c>
      <c r="J36" s="18">
        <f t="shared" si="0"/>
        <v>28.125043759518093</v>
      </c>
    </row>
    <row r="37" spans="1:17" ht="32.25" customHeight="1" x14ac:dyDescent="0.2">
      <c r="A37" s="13" t="s">
        <v>49</v>
      </c>
      <c r="B37" s="11" t="s">
        <v>17</v>
      </c>
      <c r="C37" s="11" t="s">
        <v>48</v>
      </c>
      <c r="D37" s="11" t="s">
        <v>50</v>
      </c>
      <c r="E37" s="11" t="s">
        <v>0</v>
      </c>
      <c r="F37" s="11" t="s">
        <v>0</v>
      </c>
      <c r="G37" s="4">
        <f>G38+G41</f>
        <v>13164368.109999999</v>
      </c>
      <c r="H37" s="4">
        <f>H38+H41</f>
        <v>16375008.939999999</v>
      </c>
      <c r="I37" s="4">
        <f>I38+I41</f>
        <v>4605478.43</v>
      </c>
      <c r="J37" s="18">
        <f t="shared" si="0"/>
        <v>28.125043759518093</v>
      </c>
    </row>
    <row r="38" spans="1:17" ht="48.95" customHeight="1" x14ac:dyDescent="0.2">
      <c r="A38" s="16" t="s">
        <v>51</v>
      </c>
      <c r="B38" s="11" t="s">
        <v>17</v>
      </c>
      <c r="C38" s="11" t="s">
        <v>48</v>
      </c>
      <c r="D38" s="11" t="s">
        <v>50</v>
      </c>
      <c r="E38" s="11" t="s">
        <v>52</v>
      </c>
      <c r="F38" s="12" t="s">
        <v>0</v>
      </c>
      <c r="G38" s="28">
        <f t="shared" ref="G38:H39" si="2">G39</f>
        <v>3927776.36</v>
      </c>
      <c r="H38" s="4">
        <f t="shared" si="2"/>
        <v>3828478.19</v>
      </c>
      <c r="I38" s="4">
        <f>I39</f>
        <v>2678607.4300000002</v>
      </c>
      <c r="J38" s="18">
        <f t="shared" si="0"/>
        <v>69.965330793748109</v>
      </c>
    </row>
    <row r="39" spans="1:17" ht="48.95" customHeight="1" x14ac:dyDescent="0.2">
      <c r="A39" s="16" t="s">
        <v>23</v>
      </c>
      <c r="B39" s="11" t="s">
        <v>17</v>
      </c>
      <c r="C39" s="11" t="s">
        <v>48</v>
      </c>
      <c r="D39" s="11" t="s">
        <v>50</v>
      </c>
      <c r="E39" s="11" t="s">
        <v>52</v>
      </c>
      <c r="F39" s="11" t="s">
        <v>24</v>
      </c>
      <c r="G39" s="28">
        <f t="shared" si="2"/>
        <v>3927776.36</v>
      </c>
      <c r="H39" s="4">
        <f t="shared" si="2"/>
        <v>3828478.19</v>
      </c>
      <c r="I39" s="4">
        <f>I40</f>
        <v>2678607.4300000002</v>
      </c>
      <c r="J39" s="18">
        <f t="shared" si="0"/>
        <v>69.965330793748109</v>
      </c>
    </row>
    <row r="40" spans="1:17" ht="48.95" customHeight="1" x14ac:dyDescent="0.2">
      <c r="A40" s="16" t="s">
        <v>25</v>
      </c>
      <c r="B40" s="11" t="s">
        <v>17</v>
      </c>
      <c r="C40" s="11" t="s">
        <v>48</v>
      </c>
      <c r="D40" s="11" t="s">
        <v>50</v>
      </c>
      <c r="E40" s="11" t="s">
        <v>52</v>
      </c>
      <c r="F40" s="11" t="s">
        <v>26</v>
      </c>
      <c r="G40" s="28">
        <v>3927776.36</v>
      </c>
      <c r="H40" s="4">
        <v>3828478.19</v>
      </c>
      <c r="I40" s="4">
        <v>2678607.4300000002</v>
      </c>
      <c r="J40" s="18">
        <f t="shared" si="0"/>
        <v>69.965330793748109</v>
      </c>
    </row>
    <row r="41" spans="1:17" ht="64.5" customHeight="1" x14ac:dyDescent="0.2">
      <c r="A41" s="16" t="s">
        <v>53</v>
      </c>
      <c r="B41" s="11" t="s">
        <v>17</v>
      </c>
      <c r="C41" s="11" t="s">
        <v>48</v>
      </c>
      <c r="D41" s="11" t="s">
        <v>50</v>
      </c>
      <c r="E41" s="11" t="s">
        <v>54</v>
      </c>
      <c r="F41" s="12" t="s">
        <v>0</v>
      </c>
      <c r="G41" s="4">
        <f t="shared" ref="G41:I42" si="3">G42</f>
        <v>9236591.75</v>
      </c>
      <c r="H41" s="4">
        <f t="shared" si="3"/>
        <v>12546530.75</v>
      </c>
      <c r="I41" s="4">
        <f t="shared" si="3"/>
        <v>1926871</v>
      </c>
      <c r="J41" s="18">
        <f t="shared" si="0"/>
        <v>15.357799206764787</v>
      </c>
    </row>
    <row r="42" spans="1:17" ht="48.95" customHeight="1" x14ac:dyDescent="0.2">
      <c r="A42" s="16" t="s">
        <v>23</v>
      </c>
      <c r="B42" s="11" t="s">
        <v>17</v>
      </c>
      <c r="C42" s="11" t="s">
        <v>48</v>
      </c>
      <c r="D42" s="11" t="s">
        <v>50</v>
      </c>
      <c r="E42" s="11" t="s">
        <v>54</v>
      </c>
      <c r="F42" s="11" t="s">
        <v>24</v>
      </c>
      <c r="G42" s="4">
        <f t="shared" si="3"/>
        <v>9236591.75</v>
      </c>
      <c r="H42" s="4">
        <f t="shared" si="3"/>
        <v>12546530.75</v>
      </c>
      <c r="I42" s="4">
        <f t="shared" si="3"/>
        <v>1926871</v>
      </c>
      <c r="J42" s="18">
        <f t="shared" si="0"/>
        <v>15.357799206764787</v>
      </c>
    </row>
    <row r="43" spans="1:17" ht="48.95" customHeight="1" x14ac:dyDescent="0.2">
      <c r="A43" s="16" t="s">
        <v>25</v>
      </c>
      <c r="B43" s="11" t="s">
        <v>17</v>
      </c>
      <c r="C43" s="11" t="s">
        <v>48</v>
      </c>
      <c r="D43" s="11" t="s">
        <v>50</v>
      </c>
      <c r="E43" s="11" t="s">
        <v>54</v>
      </c>
      <c r="F43" s="11" t="s">
        <v>26</v>
      </c>
      <c r="G43" s="4">
        <v>9236591.75</v>
      </c>
      <c r="H43" s="4">
        <v>12546530.75</v>
      </c>
      <c r="I43" s="4">
        <v>1926871</v>
      </c>
      <c r="J43" s="18">
        <f t="shared" si="0"/>
        <v>15.357799206764787</v>
      </c>
    </row>
    <row r="44" spans="1:17" ht="27" customHeight="1" x14ac:dyDescent="0.2">
      <c r="A44" s="30" t="s">
        <v>55</v>
      </c>
      <c r="B44" s="9" t="s">
        <v>17</v>
      </c>
      <c r="C44" s="9" t="s">
        <v>56</v>
      </c>
      <c r="D44" s="9" t="s">
        <v>0</v>
      </c>
      <c r="E44" s="9" t="s">
        <v>0</v>
      </c>
      <c r="F44" s="9" t="s">
        <v>0</v>
      </c>
      <c r="G44" s="18">
        <f>G45</f>
        <v>3598538.75</v>
      </c>
      <c r="H44" s="29">
        <f>H45</f>
        <v>4274127.2300000004</v>
      </c>
      <c r="I44" s="29">
        <f>I45</f>
        <v>2405264.15</v>
      </c>
      <c r="J44" s="18">
        <f t="shared" si="0"/>
        <v>56.274977804065031</v>
      </c>
      <c r="K44" s="4">
        <f>K45</f>
        <v>2873157.39</v>
      </c>
      <c r="L44" s="4">
        <f>L45</f>
        <v>2813357.9899999998</v>
      </c>
      <c r="M44" s="4">
        <f t="shared" ref="M44" si="4">M45</f>
        <v>2754588</v>
      </c>
      <c r="N44" s="3">
        <f>G44-K44</f>
        <v>725381.35999999987</v>
      </c>
      <c r="O44" s="3">
        <f>H44-L44</f>
        <v>1460769.2400000007</v>
      </c>
      <c r="P44" s="3">
        <f t="shared" ref="P44" si="5">J44-M44</f>
        <v>-2754531.7250221958</v>
      </c>
      <c r="Q44" s="3"/>
    </row>
    <row r="45" spans="1:17" ht="30" customHeight="1" x14ac:dyDescent="0.2">
      <c r="A45" s="13" t="s">
        <v>57</v>
      </c>
      <c r="B45" s="11" t="s">
        <v>17</v>
      </c>
      <c r="C45" s="11" t="s">
        <v>56</v>
      </c>
      <c r="D45" s="11" t="s">
        <v>35</v>
      </c>
      <c r="E45" s="11" t="s">
        <v>0</v>
      </c>
      <c r="F45" s="11" t="s">
        <v>0</v>
      </c>
      <c r="G45" s="4">
        <f>G46+G49+G52+G56+G60+G66+G69</f>
        <v>3598538.75</v>
      </c>
      <c r="H45" s="28">
        <f>H46+H49+H52+H55+H60+H63+H66+H69</f>
        <v>4274127.2300000004</v>
      </c>
      <c r="I45" s="28">
        <f>I46+I49+I52+I55+I60+I63+I66+I69</f>
        <v>2405264.15</v>
      </c>
      <c r="J45" s="18">
        <f t="shared" si="0"/>
        <v>56.274977804065031</v>
      </c>
      <c r="K45" s="4">
        <f>2872557.39+K66</f>
        <v>2873157.39</v>
      </c>
      <c r="L45" s="4">
        <f>L46+L49+L52+L55+L60+L66+L69</f>
        <v>2813357.9899999998</v>
      </c>
      <c r="M45" s="4">
        <f>M46+M49+M52+M55+M60+M66+M69</f>
        <v>2754588</v>
      </c>
    </row>
    <row r="46" spans="1:17" ht="32.25" customHeight="1" x14ac:dyDescent="0.2">
      <c r="A46" s="16" t="s">
        <v>58</v>
      </c>
      <c r="B46" s="11" t="s">
        <v>17</v>
      </c>
      <c r="C46" s="11" t="s">
        <v>56</v>
      </c>
      <c r="D46" s="11" t="s">
        <v>35</v>
      </c>
      <c r="E46" s="11" t="s">
        <v>59</v>
      </c>
      <c r="F46" s="12" t="s">
        <v>0</v>
      </c>
      <c r="G46" s="28">
        <f t="shared" ref="G46:I47" si="6">G47</f>
        <v>1718304</v>
      </c>
      <c r="H46" s="4">
        <f t="shared" si="6"/>
        <v>1718304</v>
      </c>
      <c r="I46" s="4">
        <f t="shared" si="6"/>
        <v>940791.1</v>
      </c>
      <c r="J46" s="18">
        <f t="shared" si="0"/>
        <v>54.751144151442347</v>
      </c>
      <c r="K46" s="4">
        <v>1804920</v>
      </c>
      <c r="L46" s="4">
        <v>1858317</v>
      </c>
      <c r="M46" s="4">
        <v>1913850</v>
      </c>
    </row>
    <row r="47" spans="1:17" ht="48.95" customHeight="1" x14ac:dyDescent="0.2">
      <c r="A47" s="16" t="s">
        <v>23</v>
      </c>
      <c r="B47" s="11" t="s">
        <v>17</v>
      </c>
      <c r="C47" s="11" t="s">
        <v>56</v>
      </c>
      <c r="D47" s="11" t="s">
        <v>35</v>
      </c>
      <c r="E47" s="11" t="s">
        <v>59</v>
      </c>
      <c r="F47" s="11" t="s">
        <v>24</v>
      </c>
      <c r="G47" s="28">
        <f t="shared" si="6"/>
        <v>1718304</v>
      </c>
      <c r="H47" s="4">
        <f t="shared" si="6"/>
        <v>1718304</v>
      </c>
      <c r="I47" s="4">
        <f t="shared" si="6"/>
        <v>940791.1</v>
      </c>
      <c r="J47" s="18">
        <f t="shared" si="0"/>
        <v>54.751144151442347</v>
      </c>
      <c r="K47" s="4">
        <v>1804920</v>
      </c>
      <c r="L47" s="4">
        <v>1858317</v>
      </c>
      <c r="M47" s="4">
        <v>1913850</v>
      </c>
    </row>
    <row r="48" spans="1:17" ht="48.95" customHeight="1" x14ac:dyDescent="0.2">
      <c r="A48" s="16" t="s">
        <v>25</v>
      </c>
      <c r="B48" s="11" t="s">
        <v>17</v>
      </c>
      <c r="C48" s="11" t="s">
        <v>56</v>
      </c>
      <c r="D48" s="11" t="s">
        <v>35</v>
      </c>
      <c r="E48" s="11" t="s">
        <v>59</v>
      </c>
      <c r="F48" s="11" t="s">
        <v>26</v>
      </c>
      <c r="G48" s="28">
        <v>1718304</v>
      </c>
      <c r="H48" s="4">
        <v>1718304</v>
      </c>
      <c r="I48" s="4">
        <v>940791.1</v>
      </c>
      <c r="J48" s="18">
        <f t="shared" si="0"/>
        <v>54.751144151442347</v>
      </c>
      <c r="K48" s="4">
        <v>1804920</v>
      </c>
      <c r="L48" s="4">
        <v>1858317</v>
      </c>
      <c r="M48" s="4">
        <v>1913850</v>
      </c>
    </row>
    <row r="49" spans="1:13" ht="25.5" customHeight="1" x14ac:dyDescent="0.2">
      <c r="A49" s="16" t="s">
        <v>60</v>
      </c>
      <c r="B49" s="11" t="s">
        <v>17</v>
      </c>
      <c r="C49" s="11" t="s">
        <v>56</v>
      </c>
      <c r="D49" s="11" t="s">
        <v>35</v>
      </c>
      <c r="E49" s="11" t="s">
        <v>61</v>
      </c>
      <c r="F49" s="12" t="s">
        <v>0</v>
      </c>
      <c r="G49" s="4">
        <v>20000</v>
      </c>
      <c r="H49" s="4">
        <v>20000</v>
      </c>
      <c r="I49" s="4">
        <f>I50</f>
        <v>20000</v>
      </c>
      <c r="J49" s="18">
        <f t="shared" si="0"/>
        <v>100</v>
      </c>
      <c r="K49" s="4">
        <v>20000</v>
      </c>
      <c r="L49" s="4">
        <v>20000</v>
      </c>
      <c r="M49" s="4">
        <v>20000</v>
      </c>
    </row>
    <row r="50" spans="1:13" ht="48.95" customHeight="1" x14ac:dyDescent="0.2">
      <c r="A50" s="16" t="s">
        <v>23</v>
      </c>
      <c r="B50" s="11" t="s">
        <v>17</v>
      </c>
      <c r="C50" s="11" t="s">
        <v>56</v>
      </c>
      <c r="D50" s="11" t="s">
        <v>35</v>
      </c>
      <c r="E50" s="11" t="s">
        <v>61</v>
      </c>
      <c r="F50" s="11" t="s">
        <v>24</v>
      </c>
      <c r="G50" s="4">
        <v>20000</v>
      </c>
      <c r="H50" s="4">
        <v>20000</v>
      </c>
      <c r="I50" s="4">
        <f>I51</f>
        <v>20000</v>
      </c>
      <c r="J50" s="18">
        <f t="shared" si="0"/>
        <v>100</v>
      </c>
      <c r="K50" s="4">
        <v>20000</v>
      </c>
      <c r="L50" s="4">
        <v>20000</v>
      </c>
      <c r="M50" s="4">
        <v>20000</v>
      </c>
    </row>
    <row r="51" spans="1:13" ht="48.95" customHeight="1" x14ac:dyDescent="0.2">
      <c r="A51" s="16" t="s">
        <v>25</v>
      </c>
      <c r="B51" s="11" t="s">
        <v>17</v>
      </c>
      <c r="C51" s="11" t="s">
        <v>56</v>
      </c>
      <c r="D51" s="11" t="s">
        <v>35</v>
      </c>
      <c r="E51" s="11" t="s">
        <v>61</v>
      </c>
      <c r="F51" s="11" t="s">
        <v>26</v>
      </c>
      <c r="G51" s="4">
        <v>20000</v>
      </c>
      <c r="H51" s="4">
        <v>20000</v>
      </c>
      <c r="I51" s="4">
        <v>20000</v>
      </c>
      <c r="J51" s="18">
        <f t="shared" si="0"/>
        <v>100</v>
      </c>
      <c r="K51" s="4">
        <v>20000</v>
      </c>
      <c r="L51" s="4">
        <v>20000</v>
      </c>
      <c r="M51" s="4">
        <v>20000</v>
      </c>
    </row>
    <row r="52" spans="1:13" ht="32.25" customHeight="1" x14ac:dyDescent="0.2">
      <c r="A52" s="16" t="s">
        <v>62</v>
      </c>
      <c r="B52" s="11" t="s">
        <v>17</v>
      </c>
      <c r="C52" s="11" t="s">
        <v>56</v>
      </c>
      <c r="D52" s="11" t="s">
        <v>35</v>
      </c>
      <c r="E52" s="11" t="s">
        <v>63</v>
      </c>
      <c r="F52" s="12" t="s">
        <v>0</v>
      </c>
      <c r="G52" s="4">
        <f t="shared" ref="G52:I53" si="7">G53</f>
        <v>282500</v>
      </c>
      <c r="H52" s="4">
        <f t="shared" si="7"/>
        <v>282500</v>
      </c>
      <c r="I52" s="4">
        <f t="shared" si="7"/>
        <v>235266.54</v>
      </c>
      <c r="J52" s="18">
        <f t="shared" si="0"/>
        <v>83.280191150442477</v>
      </c>
      <c r="K52" s="4">
        <v>285073</v>
      </c>
      <c r="L52" s="4">
        <v>254520</v>
      </c>
      <c r="M52" s="4">
        <v>240543</v>
      </c>
    </row>
    <row r="53" spans="1:13" ht="48.95" customHeight="1" x14ac:dyDescent="0.2">
      <c r="A53" s="16" t="s">
        <v>23</v>
      </c>
      <c r="B53" s="11" t="s">
        <v>17</v>
      </c>
      <c r="C53" s="11" t="s">
        <v>56</v>
      </c>
      <c r="D53" s="11" t="s">
        <v>35</v>
      </c>
      <c r="E53" s="11" t="s">
        <v>63</v>
      </c>
      <c r="F53" s="11" t="s">
        <v>24</v>
      </c>
      <c r="G53" s="4">
        <f t="shared" si="7"/>
        <v>282500</v>
      </c>
      <c r="H53" s="4">
        <f t="shared" si="7"/>
        <v>282500</v>
      </c>
      <c r="I53" s="4">
        <f t="shared" si="7"/>
        <v>235266.54</v>
      </c>
      <c r="J53" s="18">
        <f t="shared" si="0"/>
        <v>83.280191150442477</v>
      </c>
      <c r="K53" s="4">
        <v>285073</v>
      </c>
      <c r="L53" s="4">
        <v>254520</v>
      </c>
      <c r="M53" s="4">
        <v>240543</v>
      </c>
    </row>
    <row r="54" spans="1:13" ht="48.95" customHeight="1" x14ac:dyDescent="0.2">
      <c r="A54" s="16" t="s">
        <v>25</v>
      </c>
      <c r="B54" s="11" t="s">
        <v>17</v>
      </c>
      <c r="C54" s="11" t="s">
        <v>56</v>
      </c>
      <c r="D54" s="11" t="s">
        <v>35</v>
      </c>
      <c r="E54" s="11" t="s">
        <v>63</v>
      </c>
      <c r="F54" s="11" t="s">
        <v>26</v>
      </c>
      <c r="G54" s="4">
        <v>282500</v>
      </c>
      <c r="H54" s="4">
        <v>282500</v>
      </c>
      <c r="I54" s="4">
        <v>235266.54</v>
      </c>
      <c r="J54" s="18">
        <f t="shared" si="0"/>
        <v>83.280191150442477</v>
      </c>
      <c r="K54" s="4">
        <v>285073</v>
      </c>
      <c r="L54" s="4">
        <v>254520</v>
      </c>
      <c r="M54" s="4">
        <v>240543</v>
      </c>
    </row>
    <row r="55" spans="1:13" ht="26.25" customHeight="1" x14ac:dyDescent="0.2">
      <c r="A55" s="16" t="s">
        <v>64</v>
      </c>
      <c r="B55" s="11" t="s">
        <v>17</v>
      </c>
      <c r="C55" s="11" t="s">
        <v>56</v>
      </c>
      <c r="D55" s="11" t="s">
        <v>35</v>
      </c>
      <c r="E55" s="11" t="s">
        <v>65</v>
      </c>
      <c r="F55" s="12" t="s">
        <v>0</v>
      </c>
      <c r="G55" s="28">
        <f>G56</f>
        <v>406622.24</v>
      </c>
      <c r="H55" s="28">
        <f>H56+H58</f>
        <v>406622.24</v>
      </c>
      <c r="I55" s="28">
        <f>I56+I58</f>
        <v>137431</v>
      </c>
      <c r="J55" s="18">
        <f t="shared" si="0"/>
        <v>33.798200511609991</v>
      </c>
      <c r="K55" s="4">
        <v>651848.65</v>
      </c>
      <c r="L55" s="4">
        <v>651847.93999999994</v>
      </c>
      <c r="M55" s="4">
        <v>579595</v>
      </c>
    </row>
    <row r="56" spans="1:13" ht="48.95" customHeight="1" x14ac:dyDescent="0.2">
      <c r="A56" s="16" t="s">
        <v>23</v>
      </c>
      <c r="B56" s="11" t="s">
        <v>17</v>
      </c>
      <c r="C56" s="11" t="s">
        <v>56</v>
      </c>
      <c r="D56" s="11" t="s">
        <v>35</v>
      </c>
      <c r="E56" s="11" t="s">
        <v>65</v>
      </c>
      <c r="F56" s="11" t="s">
        <v>24</v>
      </c>
      <c r="G56" s="28">
        <f t="shared" ref="G55:I56" si="8">G57</f>
        <v>406622.24</v>
      </c>
      <c r="H56" s="4">
        <v>369122.24</v>
      </c>
      <c r="I56" s="4">
        <f t="shared" si="8"/>
        <v>99931</v>
      </c>
      <c r="J56" s="18">
        <f t="shared" si="0"/>
        <v>27.07260337388503</v>
      </c>
      <c r="K56" s="4">
        <v>651848.65</v>
      </c>
      <c r="L56" s="4">
        <v>651847.93999999994</v>
      </c>
      <c r="M56" s="4">
        <v>579595</v>
      </c>
    </row>
    <row r="57" spans="1:13" ht="48.95" customHeight="1" x14ac:dyDescent="0.2">
      <c r="A57" s="16" t="s">
        <v>25</v>
      </c>
      <c r="B57" s="11" t="s">
        <v>17</v>
      </c>
      <c r="C57" s="11" t="s">
        <v>56</v>
      </c>
      <c r="D57" s="11" t="s">
        <v>35</v>
      </c>
      <c r="E57" s="11" t="s">
        <v>65</v>
      </c>
      <c r="F57" s="11" t="s">
        <v>26</v>
      </c>
      <c r="G57" s="28">
        <v>406622.24</v>
      </c>
      <c r="H57" s="4">
        <v>369122.24</v>
      </c>
      <c r="I57" s="4">
        <v>99931</v>
      </c>
      <c r="J57" s="18">
        <f t="shared" si="0"/>
        <v>27.07260337388503</v>
      </c>
      <c r="K57" s="4">
        <v>651848.65</v>
      </c>
      <c r="L57" s="4">
        <v>651847.93999999994</v>
      </c>
      <c r="M57" s="4">
        <v>579595</v>
      </c>
    </row>
    <row r="58" spans="1:13" ht="48.95" customHeight="1" x14ac:dyDescent="0.2">
      <c r="A58" s="33" t="s">
        <v>28</v>
      </c>
      <c r="B58" s="21">
        <v>925</v>
      </c>
      <c r="C58" s="21" t="s">
        <v>56</v>
      </c>
      <c r="D58" s="21" t="s">
        <v>35</v>
      </c>
      <c r="E58" s="11">
        <v>2542281730</v>
      </c>
      <c r="F58" s="32">
        <v>800</v>
      </c>
      <c r="G58" s="4"/>
      <c r="H58" s="4">
        <v>37500</v>
      </c>
      <c r="I58" s="4">
        <v>37500</v>
      </c>
      <c r="J58" s="18">
        <f t="shared" si="0"/>
        <v>100</v>
      </c>
      <c r="K58" s="4"/>
      <c r="L58" s="4"/>
      <c r="M58" s="4"/>
    </row>
    <row r="59" spans="1:13" ht="48.95" customHeight="1" x14ac:dyDescent="0.2">
      <c r="A59" s="33" t="s">
        <v>106</v>
      </c>
      <c r="B59" s="21">
        <v>925</v>
      </c>
      <c r="C59" s="21" t="s">
        <v>56</v>
      </c>
      <c r="D59" s="21" t="s">
        <v>35</v>
      </c>
      <c r="E59" s="11">
        <v>2542281730</v>
      </c>
      <c r="F59" s="32">
        <v>830</v>
      </c>
      <c r="G59" s="4"/>
      <c r="H59" s="4">
        <v>37500</v>
      </c>
      <c r="I59" s="4">
        <v>37500</v>
      </c>
      <c r="J59" s="18">
        <f t="shared" si="0"/>
        <v>100</v>
      </c>
      <c r="K59" s="4"/>
      <c r="L59" s="4"/>
      <c r="M59" s="4"/>
    </row>
    <row r="60" spans="1:13" ht="27.75" customHeight="1" x14ac:dyDescent="0.2">
      <c r="A60" s="16" t="s">
        <v>85</v>
      </c>
      <c r="B60" s="11" t="s">
        <v>17</v>
      </c>
      <c r="C60" s="11" t="s">
        <v>56</v>
      </c>
      <c r="D60" s="11" t="s">
        <v>35</v>
      </c>
      <c r="E60" s="11" t="s">
        <v>101</v>
      </c>
      <c r="F60" s="12" t="s">
        <v>0</v>
      </c>
      <c r="G60" s="4">
        <f>G61</f>
        <v>153737</v>
      </c>
      <c r="H60" s="4">
        <v>102901.48</v>
      </c>
      <c r="I60" s="4"/>
      <c r="J60" s="18">
        <f t="shared" si="0"/>
        <v>0</v>
      </c>
      <c r="K60" s="4">
        <v>60450</v>
      </c>
      <c r="L60" s="4">
        <v>0</v>
      </c>
      <c r="M60" s="4">
        <v>0</v>
      </c>
    </row>
    <row r="61" spans="1:13" ht="48.95" customHeight="1" x14ac:dyDescent="0.2">
      <c r="A61" s="16" t="s">
        <v>23</v>
      </c>
      <c r="B61" s="11" t="s">
        <v>17</v>
      </c>
      <c r="C61" s="11" t="s">
        <v>56</v>
      </c>
      <c r="D61" s="11" t="s">
        <v>35</v>
      </c>
      <c r="E61" s="11" t="s">
        <v>101</v>
      </c>
      <c r="F61" s="11" t="s">
        <v>24</v>
      </c>
      <c r="G61" s="4">
        <f>G62</f>
        <v>153737</v>
      </c>
      <c r="H61" s="4">
        <v>102901.48</v>
      </c>
      <c r="I61" s="4"/>
      <c r="J61" s="18">
        <f t="shared" si="0"/>
        <v>0</v>
      </c>
      <c r="K61" s="4">
        <v>60450</v>
      </c>
      <c r="L61" s="4">
        <v>0</v>
      </c>
      <c r="M61" s="4">
        <v>0</v>
      </c>
    </row>
    <row r="62" spans="1:13" ht="48.95" customHeight="1" x14ac:dyDescent="0.2">
      <c r="A62" s="16" t="s">
        <v>25</v>
      </c>
      <c r="B62" s="11" t="s">
        <v>17</v>
      </c>
      <c r="C62" s="11" t="s">
        <v>56</v>
      </c>
      <c r="D62" s="11" t="s">
        <v>35</v>
      </c>
      <c r="E62" s="11" t="s">
        <v>101</v>
      </c>
      <c r="F62" s="11" t="s">
        <v>26</v>
      </c>
      <c r="G62" s="4">
        <v>153737</v>
      </c>
      <c r="H62" s="4">
        <v>102901.48</v>
      </c>
      <c r="I62" s="4"/>
      <c r="J62" s="18">
        <f t="shared" si="0"/>
        <v>0</v>
      </c>
      <c r="K62" s="4">
        <v>60450</v>
      </c>
      <c r="L62" s="4">
        <v>0</v>
      </c>
      <c r="M62" s="4">
        <v>0</v>
      </c>
    </row>
    <row r="63" spans="1:13" ht="63.75" customHeight="1" x14ac:dyDescent="0.2">
      <c r="A63" s="20" t="s">
        <v>102</v>
      </c>
      <c r="B63" s="11" t="s">
        <v>17</v>
      </c>
      <c r="C63" s="11" t="s">
        <v>56</v>
      </c>
      <c r="D63" s="11" t="s">
        <v>35</v>
      </c>
      <c r="E63" s="11" t="s">
        <v>66</v>
      </c>
      <c r="F63" s="11"/>
      <c r="G63" s="4"/>
      <c r="H63" s="4">
        <v>726424</v>
      </c>
      <c r="I63" s="4">
        <f>I64</f>
        <v>58000</v>
      </c>
      <c r="J63" s="18">
        <f t="shared" si="0"/>
        <v>7.9843176987544471</v>
      </c>
      <c r="K63" s="4"/>
      <c r="L63" s="4"/>
      <c r="M63" s="4"/>
    </row>
    <row r="64" spans="1:13" ht="65.25" customHeight="1" x14ac:dyDescent="0.2">
      <c r="A64" s="16" t="s">
        <v>23</v>
      </c>
      <c r="B64" s="32" t="s">
        <v>17</v>
      </c>
      <c r="C64" s="32" t="s">
        <v>56</v>
      </c>
      <c r="D64" s="32" t="s">
        <v>35</v>
      </c>
      <c r="E64" s="32" t="s">
        <v>66</v>
      </c>
      <c r="F64" s="11">
        <v>200</v>
      </c>
      <c r="G64" s="4"/>
      <c r="H64" s="4">
        <f>H65</f>
        <v>726424</v>
      </c>
      <c r="I64" s="4">
        <f>I65</f>
        <v>58000</v>
      </c>
      <c r="J64" s="18">
        <f t="shared" si="0"/>
        <v>7.9843176987544471</v>
      </c>
      <c r="K64" s="4"/>
      <c r="L64" s="4"/>
      <c r="M64" s="4"/>
    </row>
    <row r="65" spans="1:13" ht="48.95" customHeight="1" x14ac:dyDescent="0.2">
      <c r="A65" s="16" t="s">
        <v>25</v>
      </c>
      <c r="B65" s="11" t="s">
        <v>17</v>
      </c>
      <c r="C65" s="11" t="s">
        <v>56</v>
      </c>
      <c r="D65" s="11" t="s">
        <v>35</v>
      </c>
      <c r="E65" s="11" t="s">
        <v>66</v>
      </c>
      <c r="F65" s="11">
        <v>240</v>
      </c>
      <c r="G65" s="4"/>
      <c r="H65" s="4">
        <v>726424</v>
      </c>
      <c r="I65" s="4">
        <v>58000</v>
      </c>
      <c r="J65" s="18">
        <f t="shared" si="0"/>
        <v>7.9843176987544471</v>
      </c>
      <c r="K65" s="4"/>
      <c r="L65" s="4"/>
      <c r="M65" s="4"/>
    </row>
    <row r="66" spans="1:13" ht="106.5" customHeight="1" x14ac:dyDescent="0.2">
      <c r="A66" s="16" t="s">
        <v>87</v>
      </c>
      <c r="B66" s="11" t="s">
        <v>17</v>
      </c>
      <c r="C66" s="11" t="s">
        <v>56</v>
      </c>
      <c r="D66" s="11" t="s">
        <v>35</v>
      </c>
      <c r="E66" s="11" t="s">
        <v>86</v>
      </c>
      <c r="F66" s="11"/>
      <c r="G66" s="4">
        <v>600</v>
      </c>
      <c r="H66" s="4">
        <v>600</v>
      </c>
      <c r="I66" s="4"/>
      <c r="J66" s="18">
        <f t="shared" si="0"/>
        <v>0</v>
      </c>
      <c r="K66" s="4">
        <v>600</v>
      </c>
      <c r="L66" s="4">
        <v>600</v>
      </c>
      <c r="M66" s="4">
        <v>600</v>
      </c>
    </row>
    <row r="67" spans="1:13" ht="25.5" customHeight="1" x14ac:dyDescent="0.2">
      <c r="A67" s="16" t="s">
        <v>38</v>
      </c>
      <c r="B67" s="11" t="s">
        <v>17</v>
      </c>
      <c r="C67" s="11" t="s">
        <v>56</v>
      </c>
      <c r="D67" s="11" t="s">
        <v>35</v>
      </c>
      <c r="E67" s="11" t="s">
        <v>86</v>
      </c>
      <c r="F67" s="11">
        <v>500</v>
      </c>
      <c r="G67" s="4">
        <v>600</v>
      </c>
      <c r="H67" s="4">
        <v>600</v>
      </c>
      <c r="I67" s="4"/>
      <c r="J67" s="18">
        <f t="shared" si="0"/>
        <v>0</v>
      </c>
      <c r="K67" s="4">
        <v>600</v>
      </c>
      <c r="L67" s="4">
        <v>600</v>
      </c>
      <c r="M67" s="4">
        <v>600</v>
      </c>
    </row>
    <row r="68" spans="1:13" ht="26.25" customHeight="1" x14ac:dyDescent="0.2">
      <c r="A68" s="16" t="s">
        <v>40</v>
      </c>
      <c r="B68" s="11" t="s">
        <v>17</v>
      </c>
      <c r="C68" s="11" t="s">
        <v>56</v>
      </c>
      <c r="D68" s="11" t="s">
        <v>35</v>
      </c>
      <c r="E68" s="11" t="s">
        <v>86</v>
      </c>
      <c r="F68" s="11">
        <v>540</v>
      </c>
      <c r="G68" s="4">
        <v>600</v>
      </c>
      <c r="H68" s="4">
        <v>600</v>
      </c>
      <c r="I68" s="4"/>
      <c r="J68" s="18">
        <f t="shared" si="0"/>
        <v>0</v>
      </c>
      <c r="K68" s="4">
        <v>600</v>
      </c>
      <c r="L68" s="4">
        <v>600</v>
      </c>
      <c r="M68" s="4">
        <v>600</v>
      </c>
    </row>
    <row r="69" spans="1:13" ht="43.5" customHeight="1" x14ac:dyDescent="0.2">
      <c r="A69" s="16" t="s">
        <v>67</v>
      </c>
      <c r="B69" s="11" t="s">
        <v>17</v>
      </c>
      <c r="C69" s="11" t="s">
        <v>56</v>
      </c>
      <c r="D69" s="11" t="s">
        <v>35</v>
      </c>
      <c r="E69" s="11" t="s">
        <v>68</v>
      </c>
      <c r="F69" s="12" t="s">
        <v>0</v>
      </c>
      <c r="G69" s="4">
        <f t="shared" ref="G69:I70" si="9">G70</f>
        <v>1016775.51</v>
      </c>
      <c r="H69" s="4">
        <f t="shared" si="9"/>
        <v>1016775.51</v>
      </c>
      <c r="I69" s="4">
        <f t="shared" si="9"/>
        <v>1013775.51</v>
      </c>
      <c r="J69" s="18">
        <f t="shared" si="0"/>
        <v>99.704949620590284</v>
      </c>
      <c r="K69" s="4">
        <v>50265.74</v>
      </c>
      <c r="L69" s="4">
        <v>28073.05</v>
      </c>
      <c r="M69" s="4">
        <v>0</v>
      </c>
    </row>
    <row r="70" spans="1:13" ht="48.95" customHeight="1" x14ac:dyDescent="0.2">
      <c r="A70" s="16" t="s">
        <v>23</v>
      </c>
      <c r="B70" s="11" t="s">
        <v>17</v>
      </c>
      <c r="C70" s="11" t="s">
        <v>56</v>
      </c>
      <c r="D70" s="11" t="s">
        <v>35</v>
      </c>
      <c r="E70" s="11" t="s">
        <v>68</v>
      </c>
      <c r="F70" s="11" t="s">
        <v>24</v>
      </c>
      <c r="G70" s="4">
        <f t="shared" si="9"/>
        <v>1016775.51</v>
      </c>
      <c r="H70" s="4">
        <f t="shared" si="9"/>
        <v>1016775.51</v>
      </c>
      <c r="I70" s="4">
        <f t="shared" si="9"/>
        <v>1013775.51</v>
      </c>
      <c r="J70" s="18">
        <f t="shared" si="0"/>
        <v>99.704949620590284</v>
      </c>
      <c r="K70" s="4">
        <v>50265.74</v>
      </c>
      <c r="L70" s="4">
        <v>28073.05</v>
      </c>
      <c r="M70" s="4">
        <v>0</v>
      </c>
    </row>
    <row r="71" spans="1:13" ht="48.95" customHeight="1" x14ac:dyDescent="0.2">
      <c r="A71" s="16" t="s">
        <v>25</v>
      </c>
      <c r="B71" s="11" t="s">
        <v>17</v>
      </c>
      <c r="C71" s="11" t="s">
        <v>56</v>
      </c>
      <c r="D71" s="11" t="s">
        <v>35</v>
      </c>
      <c r="E71" s="11" t="s">
        <v>68</v>
      </c>
      <c r="F71" s="11" t="s">
        <v>26</v>
      </c>
      <c r="G71" s="4">
        <v>1016775.51</v>
      </c>
      <c r="H71" s="4">
        <v>1016775.51</v>
      </c>
      <c r="I71" s="4">
        <v>1013775.51</v>
      </c>
      <c r="J71" s="18">
        <f t="shared" si="0"/>
        <v>99.704949620590284</v>
      </c>
      <c r="K71" s="4">
        <v>50265.74</v>
      </c>
      <c r="L71" s="4">
        <v>28073.05</v>
      </c>
      <c r="M71" s="4">
        <v>0</v>
      </c>
    </row>
    <row r="72" spans="1:13" ht="15" customHeight="1" x14ac:dyDescent="0.2">
      <c r="A72" s="30" t="s">
        <v>69</v>
      </c>
      <c r="B72" s="9" t="s">
        <v>17</v>
      </c>
      <c r="C72" s="9" t="s">
        <v>70</v>
      </c>
      <c r="D72" s="9" t="s">
        <v>0</v>
      </c>
      <c r="E72" s="9" t="s">
        <v>0</v>
      </c>
      <c r="F72" s="9" t="s">
        <v>0</v>
      </c>
      <c r="G72" s="18">
        <v>15000</v>
      </c>
      <c r="H72" s="18">
        <v>15000</v>
      </c>
      <c r="I72" s="18"/>
      <c r="J72" s="18">
        <f t="shared" si="0"/>
        <v>0</v>
      </c>
    </row>
    <row r="73" spans="1:13" ht="15" customHeight="1" x14ac:dyDescent="0.2">
      <c r="A73" s="13" t="s">
        <v>71</v>
      </c>
      <c r="B73" s="11" t="s">
        <v>17</v>
      </c>
      <c r="C73" s="11" t="s">
        <v>70</v>
      </c>
      <c r="D73" s="11" t="s">
        <v>70</v>
      </c>
      <c r="E73" s="11" t="s">
        <v>0</v>
      </c>
      <c r="F73" s="11" t="s">
        <v>0</v>
      </c>
      <c r="G73" s="4">
        <v>15000</v>
      </c>
      <c r="H73" s="4">
        <v>15000</v>
      </c>
      <c r="I73" s="4"/>
      <c r="J73" s="18">
        <f t="shared" si="0"/>
        <v>0</v>
      </c>
    </row>
    <row r="74" spans="1:13" ht="32.25" customHeight="1" x14ac:dyDescent="0.2">
      <c r="A74" s="16" t="s">
        <v>72</v>
      </c>
      <c r="B74" s="11" t="s">
        <v>17</v>
      </c>
      <c r="C74" s="11" t="s">
        <v>70</v>
      </c>
      <c r="D74" s="11" t="s">
        <v>70</v>
      </c>
      <c r="E74" s="11" t="s">
        <v>73</v>
      </c>
      <c r="F74" s="12" t="s">
        <v>0</v>
      </c>
      <c r="G74" s="4">
        <v>15000</v>
      </c>
      <c r="H74" s="4">
        <v>15000</v>
      </c>
      <c r="I74" s="4"/>
      <c r="J74" s="18">
        <f t="shared" si="0"/>
        <v>0</v>
      </c>
    </row>
    <row r="75" spans="1:13" ht="48.95" customHeight="1" x14ac:dyDescent="0.2">
      <c r="A75" s="16" t="s">
        <v>23</v>
      </c>
      <c r="B75" s="11" t="s">
        <v>17</v>
      </c>
      <c r="C75" s="11" t="s">
        <v>70</v>
      </c>
      <c r="D75" s="11" t="s">
        <v>70</v>
      </c>
      <c r="E75" s="11" t="s">
        <v>73</v>
      </c>
      <c r="F75" s="11" t="s">
        <v>24</v>
      </c>
      <c r="G75" s="4">
        <v>15000</v>
      </c>
      <c r="H75" s="4">
        <v>15000</v>
      </c>
      <c r="I75" s="4"/>
      <c r="J75" s="18">
        <f t="shared" ref="J75:J87" si="10">I75/H75%</f>
        <v>0</v>
      </c>
    </row>
    <row r="76" spans="1:13" ht="48.95" customHeight="1" x14ac:dyDescent="0.2">
      <c r="A76" s="16" t="s">
        <v>25</v>
      </c>
      <c r="B76" s="11" t="s">
        <v>17</v>
      </c>
      <c r="C76" s="11" t="s">
        <v>70</v>
      </c>
      <c r="D76" s="11" t="s">
        <v>70</v>
      </c>
      <c r="E76" s="11" t="s">
        <v>73</v>
      </c>
      <c r="F76" s="11" t="s">
        <v>26</v>
      </c>
      <c r="G76" s="4">
        <v>15000</v>
      </c>
      <c r="H76" s="4">
        <v>15000</v>
      </c>
      <c r="I76" s="4"/>
      <c r="J76" s="18">
        <f t="shared" si="10"/>
        <v>0</v>
      </c>
    </row>
    <row r="77" spans="1:13" ht="21" customHeight="1" x14ac:dyDescent="0.2">
      <c r="A77" s="30" t="s">
        <v>74</v>
      </c>
      <c r="B77" s="9" t="s">
        <v>17</v>
      </c>
      <c r="C77" s="9" t="s">
        <v>75</v>
      </c>
      <c r="D77" s="9" t="s">
        <v>0</v>
      </c>
      <c r="E77" s="9" t="s">
        <v>0</v>
      </c>
      <c r="F77" s="9" t="s">
        <v>0</v>
      </c>
      <c r="G77" s="18">
        <f>G78</f>
        <v>1769537</v>
      </c>
      <c r="H77" s="18">
        <v>1769537</v>
      </c>
      <c r="I77" s="18">
        <f>I78</f>
        <v>794009.32</v>
      </c>
      <c r="J77" s="18">
        <f t="shared" si="10"/>
        <v>44.871021063701974</v>
      </c>
    </row>
    <row r="78" spans="1:13" ht="18.75" customHeight="1" x14ac:dyDescent="0.2">
      <c r="A78" s="13" t="s">
        <v>76</v>
      </c>
      <c r="B78" s="11" t="s">
        <v>17</v>
      </c>
      <c r="C78" s="11" t="s">
        <v>75</v>
      </c>
      <c r="D78" s="11" t="s">
        <v>19</v>
      </c>
      <c r="E78" s="11" t="s">
        <v>0</v>
      </c>
      <c r="F78" s="11" t="s">
        <v>0</v>
      </c>
      <c r="G78" s="4">
        <f>G79</f>
        <v>1769537</v>
      </c>
      <c r="H78" s="4">
        <v>1769537</v>
      </c>
      <c r="I78" s="4">
        <f>I79</f>
        <v>794009.32</v>
      </c>
      <c r="J78" s="18">
        <f t="shared" si="10"/>
        <v>44.871021063701974</v>
      </c>
    </row>
    <row r="79" spans="1:13" ht="132" customHeight="1" x14ac:dyDescent="0.2">
      <c r="A79" s="16" t="s">
        <v>77</v>
      </c>
      <c r="B79" s="11" t="s">
        <v>17</v>
      </c>
      <c r="C79" s="11" t="s">
        <v>75</v>
      </c>
      <c r="D79" s="11" t="s">
        <v>19</v>
      </c>
      <c r="E79" s="11" t="s">
        <v>78</v>
      </c>
      <c r="F79" s="12" t="s">
        <v>0</v>
      </c>
      <c r="G79" s="4">
        <f>G80</f>
        <v>1769537</v>
      </c>
      <c r="H79" s="4">
        <v>1769537</v>
      </c>
      <c r="I79" s="4">
        <f>I80</f>
        <v>794009.32</v>
      </c>
      <c r="J79" s="18">
        <f t="shared" si="10"/>
        <v>44.871021063701974</v>
      </c>
    </row>
    <row r="80" spans="1:13" ht="20.25" customHeight="1" x14ac:dyDescent="0.2">
      <c r="A80" s="16" t="s">
        <v>38</v>
      </c>
      <c r="B80" s="11" t="s">
        <v>17</v>
      </c>
      <c r="C80" s="11" t="s">
        <v>75</v>
      </c>
      <c r="D80" s="11" t="s">
        <v>19</v>
      </c>
      <c r="E80" s="11" t="s">
        <v>78</v>
      </c>
      <c r="F80" s="11" t="s">
        <v>39</v>
      </c>
      <c r="G80" s="4">
        <f>G81</f>
        <v>1769537</v>
      </c>
      <c r="H80" s="4">
        <v>1769537</v>
      </c>
      <c r="I80" s="4">
        <f>I81</f>
        <v>794009.32</v>
      </c>
      <c r="J80" s="18">
        <f t="shared" si="10"/>
        <v>44.871021063701974</v>
      </c>
    </row>
    <row r="81" spans="1:10" ht="18.75" customHeight="1" x14ac:dyDescent="0.2">
      <c r="A81" s="16" t="s">
        <v>40</v>
      </c>
      <c r="B81" s="11" t="s">
        <v>17</v>
      </c>
      <c r="C81" s="11" t="s">
        <v>75</v>
      </c>
      <c r="D81" s="11" t="s">
        <v>19</v>
      </c>
      <c r="E81" s="11" t="s">
        <v>78</v>
      </c>
      <c r="F81" s="11" t="s">
        <v>41</v>
      </c>
      <c r="G81" s="4">
        <v>1769537</v>
      </c>
      <c r="H81" s="4">
        <v>1769537</v>
      </c>
      <c r="I81" s="4">
        <v>794009.32</v>
      </c>
      <c r="J81" s="18">
        <f t="shared" si="10"/>
        <v>44.871021063701974</v>
      </c>
    </row>
    <row r="82" spans="1:10" ht="19.5" customHeight="1" x14ac:dyDescent="0.2">
      <c r="A82" s="30" t="s">
        <v>79</v>
      </c>
      <c r="B82" s="9" t="s">
        <v>17</v>
      </c>
      <c r="C82" s="9" t="s">
        <v>80</v>
      </c>
      <c r="D82" s="9" t="s">
        <v>0</v>
      </c>
      <c r="E82" s="9" t="s">
        <v>0</v>
      </c>
      <c r="F82" s="9" t="s">
        <v>0</v>
      </c>
      <c r="G82" s="18">
        <v>15000</v>
      </c>
      <c r="H82" s="18">
        <v>15000</v>
      </c>
      <c r="I82" s="18"/>
      <c r="J82" s="18">
        <f t="shared" si="10"/>
        <v>0</v>
      </c>
    </row>
    <row r="83" spans="1:10" ht="18.75" customHeight="1" x14ac:dyDescent="0.2">
      <c r="A83" s="13" t="s">
        <v>81</v>
      </c>
      <c r="B83" s="11" t="s">
        <v>17</v>
      </c>
      <c r="C83" s="11" t="s">
        <v>80</v>
      </c>
      <c r="D83" s="11" t="s">
        <v>33</v>
      </c>
      <c r="E83" s="11" t="s">
        <v>0</v>
      </c>
      <c r="F83" s="11" t="s">
        <v>0</v>
      </c>
      <c r="G83" s="4">
        <v>15000</v>
      </c>
      <c r="H83" s="4">
        <v>15000</v>
      </c>
      <c r="I83" s="4"/>
      <c r="J83" s="18">
        <f t="shared" si="10"/>
        <v>0</v>
      </c>
    </row>
    <row r="84" spans="1:10" ht="32.25" customHeight="1" x14ac:dyDescent="0.2">
      <c r="A84" s="16" t="s">
        <v>82</v>
      </c>
      <c r="B84" s="11" t="s">
        <v>17</v>
      </c>
      <c r="C84" s="11" t="s">
        <v>80</v>
      </c>
      <c r="D84" s="11" t="s">
        <v>33</v>
      </c>
      <c r="E84" s="11" t="s">
        <v>83</v>
      </c>
      <c r="F84" s="12" t="s">
        <v>0</v>
      </c>
      <c r="G84" s="4">
        <v>15000</v>
      </c>
      <c r="H84" s="4">
        <v>15000</v>
      </c>
      <c r="I84" s="4"/>
      <c r="J84" s="18">
        <f t="shared" si="10"/>
        <v>0</v>
      </c>
    </row>
    <row r="85" spans="1:10" ht="48.95" customHeight="1" x14ac:dyDescent="0.2">
      <c r="A85" s="16" t="s">
        <v>23</v>
      </c>
      <c r="B85" s="11" t="s">
        <v>17</v>
      </c>
      <c r="C85" s="11" t="s">
        <v>80</v>
      </c>
      <c r="D85" s="11" t="s">
        <v>33</v>
      </c>
      <c r="E85" s="11" t="s">
        <v>83</v>
      </c>
      <c r="F85" s="11" t="s">
        <v>24</v>
      </c>
      <c r="G85" s="4">
        <v>15000</v>
      </c>
      <c r="H85" s="4">
        <v>15000</v>
      </c>
      <c r="I85" s="4"/>
      <c r="J85" s="18">
        <f t="shared" si="10"/>
        <v>0</v>
      </c>
    </row>
    <row r="86" spans="1:10" ht="48.95" customHeight="1" x14ac:dyDescent="0.2">
      <c r="A86" s="16" t="s">
        <v>25</v>
      </c>
      <c r="B86" s="11" t="s">
        <v>17</v>
      </c>
      <c r="C86" s="11" t="s">
        <v>80</v>
      </c>
      <c r="D86" s="11" t="s">
        <v>33</v>
      </c>
      <c r="E86" s="11" t="s">
        <v>83</v>
      </c>
      <c r="F86" s="11" t="s">
        <v>26</v>
      </c>
      <c r="G86" s="4">
        <v>15000</v>
      </c>
      <c r="H86" s="4">
        <v>15000</v>
      </c>
      <c r="I86" s="4"/>
      <c r="J86" s="18">
        <f t="shared" si="10"/>
        <v>0</v>
      </c>
    </row>
    <row r="87" spans="1:10" ht="26.25" customHeight="1" x14ac:dyDescent="0.2">
      <c r="A87" s="25" t="s">
        <v>84</v>
      </c>
      <c r="B87" s="25"/>
      <c r="C87" s="25"/>
      <c r="D87" s="25"/>
      <c r="E87" s="25"/>
      <c r="F87" s="25"/>
      <c r="G87" s="28">
        <f>G11+G26+G31+G36+G44+G72+G77+G82</f>
        <v>19068096.859999999</v>
      </c>
      <c r="H87" s="4">
        <f>H11+H26+H31+H36+H44+H72+H77+H82</f>
        <v>22954326.169999998</v>
      </c>
      <c r="I87" s="4">
        <f>I11+I26+I31+I36+I45+I77</f>
        <v>8067773.8399999999</v>
      </c>
      <c r="J87" s="18">
        <f t="shared" si="10"/>
        <v>35.147073280435137</v>
      </c>
    </row>
    <row r="88" spans="1:10" ht="1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</row>
    <row r="90" spans="1:10" x14ac:dyDescent="0.2">
      <c r="G90" s="3"/>
      <c r="H90" s="3"/>
      <c r="I90" s="3"/>
      <c r="J90" s="3"/>
    </row>
  </sheetData>
  <mergeCells count="8">
    <mergeCell ref="G5:J5"/>
    <mergeCell ref="A6:J6"/>
    <mergeCell ref="A7:J7"/>
    <mergeCell ref="A87:F87"/>
    <mergeCell ref="G1:J1"/>
    <mergeCell ref="G4:J4"/>
    <mergeCell ref="G2:K2"/>
    <mergeCell ref="G3:K3"/>
  </mergeCells>
  <pageMargins left="0.39370078740157483" right="0.39370078740157483" top="0.55118110236220474" bottom="0.51181102362204722" header="0.31496062992125984" footer="0.31496062992125984"/>
  <pageSetup paperSize="9" scale="64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2024-10-21T08:23:12Z</dcterms:modified>
</cp:coreProperties>
</file>