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345" windowWidth="14805" windowHeight="7770" tabRatio="565"/>
  </bookViews>
  <sheets>
    <sheet name="Лист1" sheetId="3" r:id="rId1"/>
  </sheets>
  <definedNames>
    <definedName name="_xlnm.Print_Area" localSheetId="0">Лист1!$A$1:$L$137</definedName>
  </definedNames>
  <calcPr calcId="162913"/>
</workbook>
</file>

<file path=xl/calcChain.xml><?xml version="1.0" encoding="utf-8"?>
<calcChain xmlns="http://schemas.openxmlformats.org/spreadsheetml/2006/main">
  <c r="I134" i="3" l="1"/>
  <c r="I133" i="3"/>
  <c r="I132" i="3"/>
  <c r="I131" i="3"/>
  <c r="I120" i="3"/>
  <c r="I116" i="3"/>
  <c r="I113" i="3"/>
  <c r="I111" i="3"/>
  <c r="I110" i="3" s="1"/>
  <c r="I109" i="3" s="1"/>
  <c r="I108" i="3" s="1"/>
  <c r="I106" i="3"/>
  <c r="I105" i="3" s="1"/>
  <c r="I104" i="3" s="1"/>
  <c r="I103" i="3" s="1"/>
  <c r="I101" i="3"/>
  <c r="I100" i="3" s="1"/>
  <c r="I99" i="3" s="1"/>
  <c r="I98" i="3" s="1"/>
  <c r="I96" i="3"/>
  <c r="I95" i="3" s="1"/>
  <c r="I94" i="3" s="1"/>
  <c r="I93" i="3" s="1"/>
  <c r="I92" i="3"/>
  <c r="I91" i="3" s="1"/>
  <c r="I87" i="3"/>
  <c r="I85" i="3"/>
  <c r="I84" i="3"/>
  <c r="I83" i="3" s="1"/>
  <c r="I82" i="3" s="1"/>
  <c r="M82" i="3" s="1"/>
  <c r="I76" i="3"/>
  <c r="I75" i="3" s="1"/>
  <c r="I74" i="3" s="1"/>
  <c r="I73" i="3" s="1"/>
  <c r="I72" i="3" s="1"/>
  <c r="I71" i="3" s="1"/>
  <c r="M71" i="3" s="1"/>
  <c r="I68" i="3"/>
  <c r="I67" i="3"/>
  <c r="I66" i="3" s="1"/>
  <c r="I65" i="3" s="1"/>
  <c r="I64" i="3" s="1"/>
  <c r="I63" i="3"/>
  <c r="M63" i="3" s="1"/>
  <c r="I59" i="3"/>
  <c r="I57" i="3"/>
  <c r="I56" i="3"/>
  <c r="I55" i="3" s="1"/>
  <c r="I54" i="3" s="1"/>
  <c r="M54" i="3" s="1"/>
  <c r="I49" i="3"/>
  <c r="I47" i="3"/>
  <c r="I46" i="3"/>
  <c r="I42" i="3"/>
  <c r="I41" i="3"/>
  <c r="I40" i="3" s="1"/>
  <c r="I39" i="3" s="1"/>
  <c r="I38" i="3" s="1"/>
  <c r="I37" i="3" s="1"/>
  <c r="M37" i="3" s="1"/>
  <c r="I35" i="3"/>
  <c r="I33" i="3"/>
  <c r="I32" i="3"/>
  <c r="I31" i="3" s="1"/>
  <c r="I30" i="3" s="1"/>
  <c r="M30" i="3" s="1"/>
  <c r="I28" i="3"/>
  <c r="I26" i="3"/>
  <c r="I24" i="3"/>
  <c r="I22" i="3"/>
  <c r="I21" i="3"/>
  <c r="I20" i="3" s="1"/>
  <c r="I19" i="3" s="1"/>
  <c r="I16" i="3"/>
  <c r="I14" i="3"/>
  <c r="I13" i="3" s="1"/>
  <c r="I12" i="3" s="1"/>
  <c r="I11" i="3" s="1"/>
  <c r="J132" i="3"/>
  <c r="J131" i="3" s="1"/>
  <c r="K133" i="3"/>
  <c r="K132" i="3" s="1"/>
  <c r="K131" i="3" s="1"/>
  <c r="K124" i="3"/>
  <c r="K123" i="3"/>
  <c r="K122" i="3" s="1"/>
  <c r="K121" i="3" s="1"/>
  <c r="K120" i="3" s="1"/>
  <c r="K136" i="3" s="1"/>
  <c r="J111" i="3"/>
  <c r="J110" i="3" s="1"/>
  <c r="J109" i="3" s="1"/>
  <c r="J108" i="3" s="1"/>
  <c r="J134" i="3"/>
  <c r="J133" i="3" s="1"/>
  <c r="J120" i="3"/>
  <c r="J116" i="3"/>
  <c r="J113" i="3"/>
  <c r="J106" i="3"/>
  <c r="J105" i="3"/>
  <c r="J104" i="3"/>
  <c r="J103" i="3" s="1"/>
  <c r="J101" i="3"/>
  <c r="J100" i="3"/>
  <c r="J99" i="3"/>
  <c r="J98" i="3" s="1"/>
  <c r="J96" i="3"/>
  <c r="J95" i="3"/>
  <c r="J94" i="3"/>
  <c r="J93" i="3" s="1"/>
  <c r="J92" i="3" s="1"/>
  <c r="J91" i="3" s="1"/>
  <c r="J87" i="3"/>
  <c r="J85" i="3"/>
  <c r="J84" i="3"/>
  <c r="J83" i="3"/>
  <c r="J82" i="3"/>
  <c r="J76" i="3"/>
  <c r="J75" i="3"/>
  <c r="J74" i="3"/>
  <c r="J73" i="3"/>
  <c r="J72" i="3" s="1"/>
  <c r="J71" i="3" s="1"/>
  <c r="J68" i="3"/>
  <c r="J67" i="3"/>
  <c r="J66" i="3" s="1"/>
  <c r="J65" i="3" s="1"/>
  <c r="J64" i="3" s="1"/>
  <c r="J63" i="3" s="1"/>
  <c r="J59" i="3"/>
  <c r="J57" i="3"/>
  <c r="J56" i="3"/>
  <c r="J55" i="3"/>
  <c r="J54" i="3" s="1"/>
  <c r="J49" i="3"/>
  <c r="J47" i="3"/>
  <c r="J46" i="3"/>
  <c r="J42" i="3"/>
  <c r="J41" i="3"/>
  <c r="J40" i="3"/>
  <c r="J39" i="3"/>
  <c r="J38" i="3" s="1"/>
  <c r="J37" i="3" s="1"/>
  <c r="J35" i="3"/>
  <c r="J33" i="3"/>
  <c r="J32" i="3" s="1"/>
  <c r="J31" i="3" s="1"/>
  <c r="J30" i="3" s="1"/>
  <c r="J28" i="3"/>
  <c r="J26" i="3"/>
  <c r="J24" i="3"/>
  <c r="J22" i="3"/>
  <c r="J21" i="3" s="1"/>
  <c r="J20" i="3" s="1"/>
  <c r="J19" i="3" s="1"/>
  <c r="J16" i="3"/>
  <c r="J14" i="3"/>
  <c r="J13" i="3" s="1"/>
  <c r="J12" i="3" s="1"/>
  <c r="J11" i="3" s="1"/>
  <c r="K96" i="3"/>
  <c r="K101" i="3"/>
  <c r="K100" i="3"/>
  <c r="K99" i="3"/>
  <c r="K98" i="3"/>
  <c r="K94" i="3"/>
  <c r="K93" i="3"/>
  <c r="K92" i="3"/>
  <c r="K91" i="3"/>
  <c r="K87" i="3"/>
  <c r="K85" i="3"/>
  <c r="K84" i="3"/>
  <c r="K83" i="3"/>
  <c r="K82" i="3" s="1"/>
  <c r="K76" i="3"/>
  <c r="K74" i="3"/>
  <c r="K73" i="3"/>
  <c r="K72" i="3" s="1"/>
  <c r="K71" i="3" s="1"/>
  <c r="K68" i="3"/>
  <c r="K66" i="3"/>
  <c r="K65" i="3"/>
  <c r="K64" i="3"/>
  <c r="K63" i="3"/>
  <c r="K16" i="3"/>
  <c r="K14" i="3"/>
  <c r="K13" i="3"/>
  <c r="K12" i="3"/>
  <c r="K11" i="3" s="1"/>
  <c r="K116" i="3"/>
  <c r="K106" i="3"/>
  <c r="K105" i="3"/>
  <c r="K104" i="3" s="1"/>
  <c r="K103" i="3" s="1"/>
  <c r="K113" i="3"/>
  <c r="K59" i="3"/>
  <c r="K57" i="3"/>
  <c r="K56" i="3"/>
  <c r="K55" i="3"/>
  <c r="K54" i="3"/>
  <c r="K49" i="3"/>
  <c r="K47" i="3"/>
  <c r="K46" i="3"/>
  <c r="K45" i="3"/>
  <c r="K44" i="3" s="1"/>
  <c r="M44" i="3"/>
  <c r="K42" i="3"/>
  <c r="K40" i="3"/>
  <c r="K39" i="3" s="1"/>
  <c r="K38" i="3" s="1"/>
  <c r="K37" i="3" s="1"/>
  <c r="K35" i="3"/>
  <c r="K33" i="3"/>
  <c r="K32" i="3"/>
  <c r="K31" i="3"/>
  <c r="K30" i="3"/>
  <c r="K28" i="3"/>
  <c r="K26" i="3"/>
  <c r="K24" i="3"/>
  <c r="K22" i="3"/>
  <c r="M18" i="3"/>
  <c r="M136" i="3"/>
  <c r="M141" i="3"/>
  <c r="K21" i="3"/>
  <c r="K20" i="3" s="1"/>
  <c r="K19" i="3" s="1"/>
  <c r="K10" i="3"/>
  <c r="I10" i="3" l="1"/>
  <c r="I136" i="3" s="1"/>
  <c r="J10" i="3"/>
  <c r="J136" i="3" s="1"/>
</calcChain>
</file>

<file path=xl/sharedStrings.xml><?xml version="1.0" encoding="utf-8"?>
<sst xmlns="http://schemas.openxmlformats.org/spreadsheetml/2006/main" count="130" uniqueCount="57">
  <si>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</si>
  <si>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</si>
  <si>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</si>
  <si>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</si>
  <si>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</si>
  <si>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</si>
  <si>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</si>
  <si>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</si>
  <si>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</si>
  <si>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</si>
  <si>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</si>
  <si>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</si>
  <si>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</si>
  <si>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</si>
  <si>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</si>
  <si>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</si>
  <si>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</si>
  <si>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</si>
  <si>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</si>
  <si>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</si>
  <si>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</si>
  <si>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</si>
  <si>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</si>
  <si>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</si>
  <si>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</si>
  <si>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</si>
  <si>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</si>
  <si>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</si>
  <si>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</si>
  <si>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</si>
  <si>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</si>
  <si>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</si>
  <si>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</si>
  <si>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Организация и проведение выборов и референдумов</t>
  </si>
  <si>
    <t>Специальные расходы</t>
  </si>
  <si>
    <t>S6170</t>
  </si>
  <si>
    <t xml:space="preserve">        Реализация программ (проектов) инициативного бюджетирования</t>
  </si>
  <si>
    <t>S5870</t>
  </si>
  <si>
    <t xml:space="preserve">        Реализация программ формирования современной городской среды</t>
  </si>
  <si>
    <t>F2</t>
  </si>
  <si>
    <t xml:space="preserve"> Реализация программ (проектов) инициативного бюджетирования</t>
  </si>
  <si>
    <t>Реализация программ формирования современной городской среды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</si>
  <si>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</si>
  <si>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L5550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</si>
  <si>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</si>
  <si>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6441094,57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</si>
  <si>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</si>
  <si>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</si>
  <si>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>к постановлению администрации Жирятинского района</t>
  </si>
  <si>
    <t>"Об исполнении бюджета муниципального образования "Жирятинское сельское поселение""</t>
  </si>
  <si>
    <t>Утверждено на 2019 год</t>
  </si>
  <si>
    <t>Уточненная бюджетная поспись на 2019 год</t>
  </si>
  <si>
    <t>Кассовое исполнение за 1 квартал 2019 года</t>
  </si>
  <si>
    <t>Процент исполнения к уточненной бюджетной росписи</t>
  </si>
  <si>
    <t>за 1 квартал 2019 года от 25 апреля 2019 года №с-23</t>
  </si>
  <si>
    <t xml:space="preserve"> </t>
  </si>
  <si>
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муниципального образования "Жирятинское сельское поселение" за 1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</si>
</sst>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2" fillId="0" borderId="6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top" wrapText="1" shrinkToFit="1"/>
    </xf>
    <xf numFmtId="0" fontId="17" fillId="0" borderId="6" xfId="1" applyNumberFormat="1" applyFont="1" applyProtection="1">
      <alignment vertical="top" wrapText="1"/>
    </xf>
    <xf numFmtId="0" fontId="16" fillId="0" borderId="6" xfId="1" applyNumberFormat="1" applyFont="1" applyProtection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7" xfId="1" applyNumberFormat="1" applyFont="1" applyBorder="1" applyProtection="1">
      <alignment vertical="top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2" applyFont="1" applyFill="1" applyAlignment="1">
      <alignment horizontal="center" vertic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4"/>
  <sheetViews>
    <sheetView tabSelected="1" view="pageBreakPreview" zoomScale="80" zoomScaleNormal="100" zoomScaleSheetLayoutView="80" workbookViewId="0">
      <selection activeCell="A6" sqref="A6:L6"/>
    </sheetView>
  </sheetViews>
  <sheetFormatPr defaultRowHeight="12.75" x14ac:dyDescent="0.2"/>
  <cols>
    <col min="1" max="1" width="46.140625" customWidth="1"/>
    <col min="2" max="2" width="5.7109375" customWidth="1"/>
    <col min="3" max="3" width="6.7109375" customWidth="1"/>
    <col min="4" max="4" width="5.140625" customWidth="1"/>
    <col min="5" max="5" width="7.140625" customWidth="1"/>
    <col min="6" max="6" width="8.42578125" customWidth="1"/>
    <col min="7" max="7" width="5.7109375" customWidth="1"/>
    <col min="8" max="8" width="9.140625" hidden="1" customWidth="1"/>
    <col min="9" max="9" width="15.28515625" customWidth="1"/>
    <col min="10" max="10" width="14" customWidth="1"/>
    <col min="11" max="11" width="14.140625" customWidth="1"/>
    <col min="12" max="12" width="13.85546875" customWidth="1"/>
    <col min="13" max="13" width="0" hidden="1" customWidth="1"/>
  </cols>
  <sheetData>
    <row r="2" spans="1:12" ht="15.75" customHeight="1" x14ac:dyDescent="0.2">
      <c r="D2" s="1"/>
      <c r="E2" s="1"/>
      <c r="F2" s="51" t="s">
        <v>47</v>
      </c>
      <c r="G2" s="51"/>
      <c r="H2" s="51"/>
      <c r="I2" s="51"/>
      <c r="J2" s="51"/>
      <c r="K2" s="51"/>
      <c r="L2" s="51"/>
    </row>
    <row r="3" spans="1:12" ht="15.75" customHeight="1" x14ac:dyDescent="0.2">
      <c r="D3" s="52" t="s">
        <v>48</v>
      </c>
      <c r="E3" s="52"/>
      <c r="F3" s="52"/>
      <c r="G3" s="52"/>
      <c r="H3" s="52"/>
      <c r="I3" s="52"/>
      <c r="J3" s="52"/>
      <c r="K3" s="52"/>
      <c r="L3" s="52"/>
    </row>
    <row r="4" spans="1:12" ht="34.5" customHeight="1" x14ac:dyDescent="0.2">
      <c r="D4" s="52" t="s">
        <v>49</v>
      </c>
      <c r="E4" s="52"/>
      <c r="F4" s="52"/>
      <c r="G4" s="52"/>
      <c r="H4" s="52"/>
      <c r="I4" s="52"/>
      <c r="J4" s="52"/>
      <c r="K4" s="52"/>
      <c r="L4" s="52"/>
    </row>
    <row r="5" spans="1:12" ht="20.25" customHeight="1" x14ac:dyDescent="0.2">
      <c r="D5" s="52" t="s">
        <v>54</v>
      </c>
      <c r="E5" s="52"/>
      <c r="F5" s="52"/>
      <c r="G5" s="52"/>
      <c r="H5" s="52"/>
      <c r="I5" s="52"/>
      <c r="J5" s="52"/>
      <c r="K5" s="52"/>
      <c r="L5" s="52"/>
    </row>
    <row r="6" spans="1:12" ht="74.25" customHeight="1" x14ac:dyDescent="0.2">
      <c r="A6" s="53" t="s">
        <v>56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8.75" x14ac:dyDescent="0.3">
      <c r="A7" s="4"/>
      <c r="B7" s="4"/>
      <c r="C7" s="4"/>
      <c r="D7" s="4"/>
      <c r="E7" s="4"/>
      <c r="F7" s="4"/>
      <c r="G7" s="4"/>
      <c r="H7" s="4"/>
      <c r="I7" s="50" t="s">
        <v>9</v>
      </c>
      <c r="J7" s="50"/>
      <c r="K7" s="50"/>
      <c r="L7" s="50"/>
    </row>
    <row r="8" spans="1:12" ht="100.5" customHeight="1" x14ac:dyDescent="0.2">
      <c r="A8" s="2" t="s">
        <v>0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1</v>
      </c>
      <c r="H8" s="3" t="s">
        <v>3</v>
      </c>
      <c r="I8" s="2" t="s">
        <v>50</v>
      </c>
      <c r="J8" s="2" t="s">
        <v>51</v>
      </c>
      <c r="K8" s="2" t="s">
        <v>52</v>
      </c>
      <c r="L8" s="2" t="s">
        <v>53</v>
      </c>
    </row>
    <row r="9" spans="1:12" ht="15.75" x14ac:dyDescent="0.2">
      <c r="A9" s="6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/>
      <c r="K9" s="6">
        <v>9</v>
      </c>
      <c r="L9" s="6">
        <v>10</v>
      </c>
    </row>
    <row r="10" spans="1:12" ht="60.75" customHeight="1" x14ac:dyDescent="0.2">
      <c r="A10" s="40" t="s">
        <v>30</v>
      </c>
      <c r="B10" s="25">
        <v>25</v>
      </c>
      <c r="C10" s="25"/>
      <c r="D10" s="25"/>
      <c r="E10" s="25"/>
      <c r="F10" s="25"/>
      <c r="G10" s="25"/>
      <c r="H10" s="25"/>
      <c r="I10" s="39">
        <f>I11+I19+I30+I37+I44+I54+I63+I71+I82+I91+I98+I103+I108</f>
        <v>12787967.630000001</v>
      </c>
      <c r="J10" s="39">
        <f>J11+J19+J30+J37+J44+J54+J63+J71+J82+J91+J98+J103+J108</f>
        <v>12787967.630000001</v>
      </c>
      <c r="K10" s="39">
        <f>K11+K19+K30+K37+K44+K54+K63+K71+K82+K91+K98+K103+K108</f>
        <v>1814412.95</v>
      </c>
      <c r="L10" s="39">
        <v>14.19</v>
      </c>
    </row>
    <row r="11" spans="1:12" ht="48.75" customHeight="1" x14ac:dyDescent="0.25">
      <c r="A11" s="20" t="s">
        <v>12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198263</v>
      </c>
      <c r="J11" s="19">
        <f t="shared" si="0"/>
        <v>198263</v>
      </c>
      <c r="K11" s="19">
        <f t="shared" si="0"/>
        <v>49565.75</v>
      </c>
      <c r="L11" s="38">
        <v>25</v>
      </c>
    </row>
    <row r="12" spans="1:12" ht="20.25" customHeight="1" x14ac:dyDescent="0.2">
      <c r="A12" s="5" t="s">
        <v>20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49565.75</v>
      </c>
      <c r="L12" s="44">
        <v>25</v>
      </c>
    </row>
    <row r="13" spans="1:12" ht="51" customHeight="1" x14ac:dyDescent="0.25">
      <c r="A13" s="13" t="s">
        <v>12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49565.75</v>
      </c>
      <c r="L13" s="44">
        <v>25</v>
      </c>
    </row>
    <row r="14" spans="1:12" ht="27.75" customHeight="1" x14ac:dyDescent="0.2">
      <c r="A14" s="10" t="s">
        <v>8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49565.75</v>
      </c>
      <c r="L14" s="44">
        <v>25</v>
      </c>
    </row>
    <row r="15" spans="1:12" ht="22.5" customHeight="1" x14ac:dyDescent="0.2">
      <c r="A15" s="10" t="s">
        <v>28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49565.75</v>
      </c>
      <c r="L15" s="44">
        <v>25</v>
      </c>
    </row>
    <row r="16" spans="1:12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  <c r="L16" s="8"/>
    </row>
    <row r="17" spans="1:13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  <c r="L17" s="8"/>
    </row>
    <row r="18" spans="1:13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t="e">
        <f>#REF!</f>
        <v>#REF!</v>
      </c>
    </row>
    <row r="19" spans="1:13" ht="36" customHeight="1" x14ac:dyDescent="0.2">
      <c r="A19" s="18" t="s">
        <v>7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K20" si="1">I20</f>
        <v>35000</v>
      </c>
      <c r="J19" s="19">
        <f t="shared" si="1"/>
        <v>35000</v>
      </c>
      <c r="K19" s="19">
        <f t="shared" si="1"/>
        <v>0</v>
      </c>
      <c r="L19" s="38"/>
    </row>
    <row r="20" spans="1:13" ht="15.75" x14ac:dyDescent="0.2">
      <c r="A20" s="5" t="s">
        <v>20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0</v>
      </c>
      <c r="L20" s="44"/>
    </row>
    <row r="21" spans="1:13" ht="31.5" x14ac:dyDescent="0.2">
      <c r="A21" s="5" t="s">
        <v>7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0</v>
      </c>
      <c r="L21" s="44"/>
    </row>
    <row r="22" spans="1:13" ht="39.75" customHeight="1" x14ac:dyDescent="0.2">
      <c r="A22" s="10" t="s">
        <v>14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K24" si="2">I23</f>
        <v>30000</v>
      </c>
      <c r="J22" s="15">
        <f t="shared" si="2"/>
        <v>30000</v>
      </c>
      <c r="K22" s="15">
        <f t="shared" si="2"/>
        <v>0</v>
      </c>
      <c r="L22" s="44"/>
    </row>
    <row r="23" spans="1:13" ht="47.25" x14ac:dyDescent="0.2">
      <c r="A23" s="10" t="s">
        <v>11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0</v>
      </c>
      <c r="L23" s="44"/>
    </row>
    <row r="24" spans="1:13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  <c r="L24" s="45"/>
    </row>
    <row r="25" spans="1:13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  <c r="L25" s="45"/>
    </row>
    <row r="26" spans="1:13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>J27</f>
        <v>5000</v>
      </c>
      <c r="K26" s="15">
        <f>K27</f>
        <v>0</v>
      </c>
      <c r="L26" s="44"/>
    </row>
    <row r="27" spans="1:13" ht="15.75" x14ac:dyDescent="0.2">
      <c r="A27" s="10" t="s">
        <v>10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0</v>
      </c>
      <c r="L27" s="44"/>
    </row>
    <row r="28" spans="1:13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>J29</f>
        <v>5000</v>
      </c>
      <c r="K28" s="17">
        <f>K29</f>
        <v>5000</v>
      </c>
      <c r="L28" s="45"/>
    </row>
    <row r="29" spans="1:13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  <c r="L29" s="45"/>
    </row>
    <row r="30" spans="1:13" ht="47.25" x14ac:dyDescent="0.25">
      <c r="A30" s="20" t="s">
        <v>13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t="shared" ref="I30:J35" si="3">I31</f>
        <v>12000</v>
      </c>
      <c r="J30" s="19">
        <f t="shared" si="3"/>
        <v>12000</v>
      </c>
      <c r="K30" s="19">
        <f>K31</f>
        <v>0</v>
      </c>
      <c r="L30" s="38"/>
      <c r="M30">
        <f>I30</f>
        <v>12000</v>
      </c>
    </row>
    <row r="31" spans="1:13" ht="15.75" x14ac:dyDescent="0.2">
      <c r="A31" s="5" t="s">
        <v>20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3"/>
        <v>12000</v>
      </c>
      <c r="J31" s="15">
        <f t="shared" si="3"/>
        <v>12000</v>
      </c>
      <c r="K31" s="15">
        <f>K32</f>
        <v>0</v>
      </c>
      <c r="L31" s="44"/>
    </row>
    <row r="32" spans="1:13" ht="47.25" x14ac:dyDescent="0.25">
      <c r="A32" s="13" t="s">
        <v>13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3"/>
        <v>12000</v>
      </c>
      <c r="J32" s="15">
        <f t="shared" si="3"/>
        <v>12000</v>
      </c>
      <c r="K32" s="15">
        <f>K33</f>
        <v>0</v>
      </c>
      <c r="L32" s="44"/>
    </row>
    <row r="33" spans="1:13" ht="47.25" x14ac:dyDescent="0.2">
      <c r="A33" s="10" t="s">
        <v>14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3"/>
        <v>12000</v>
      </c>
      <c r="J33" s="15">
        <f t="shared" si="3"/>
        <v>12000</v>
      </c>
      <c r="K33" s="15">
        <f>K34</f>
        <v>0</v>
      </c>
      <c r="L33" s="44"/>
    </row>
    <row r="34" spans="1:13" ht="47.25" x14ac:dyDescent="0.2">
      <c r="A34" s="10" t="s">
        <v>11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0</v>
      </c>
      <c r="L34" s="44"/>
    </row>
    <row r="35" spans="1:13" ht="15.75" hidden="1" x14ac:dyDescent="0.2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3"/>
        <v>12000</v>
      </c>
      <c r="J35" s="17">
        <f t="shared" si="3"/>
        <v>12000</v>
      </c>
      <c r="K35" s="17">
        <f>K36</f>
        <v>12000</v>
      </c>
      <c r="L35" s="45"/>
    </row>
    <row r="36" spans="1:13" ht="15.75" hidden="1" x14ac:dyDescent="0.2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  <c r="L36" s="45"/>
    </row>
    <row r="37" spans="1:13" ht="31.5" x14ac:dyDescent="0.25">
      <c r="A37" s="20" t="s">
        <v>21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t="shared" ref="I37:K42" si="4">I38</f>
        <v>15000</v>
      </c>
      <c r="J37" s="19">
        <f t="shared" si="4"/>
        <v>15000</v>
      </c>
      <c r="K37" s="19">
        <f t="shared" si="4"/>
        <v>0</v>
      </c>
      <c r="L37" s="38"/>
      <c r="M37">
        <f>I37</f>
        <v>15000</v>
      </c>
    </row>
    <row r="38" spans="1:13" ht="15.75" x14ac:dyDescent="0.2">
      <c r="A38" s="5" t="s">
        <v>20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4"/>
        <v>15000</v>
      </c>
      <c r="J38" s="15">
        <f t="shared" si="4"/>
        <v>15000</v>
      </c>
      <c r="K38" s="15">
        <f t="shared" si="4"/>
        <v>0</v>
      </c>
      <c r="L38" s="44"/>
    </row>
    <row r="39" spans="1:13" ht="31.5" x14ac:dyDescent="0.25">
      <c r="A39" s="13" t="s">
        <v>21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4"/>
        <v>15000</v>
      </c>
      <c r="J39" s="15">
        <f t="shared" si="4"/>
        <v>15000</v>
      </c>
      <c r="K39" s="15">
        <f t="shared" si="4"/>
        <v>0</v>
      </c>
      <c r="L39" s="44"/>
    </row>
    <row r="40" spans="1:13" ht="47.25" x14ac:dyDescent="0.2">
      <c r="A40" s="10" t="s">
        <v>14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4"/>
        <v>15000</v>
      </c>
      <c r="J40" s="15">
        <f t="shared" si="4"/>
        <v>15000</v>
      </c>
      <c r="K40" s="15">
        <f t="shared" si="4"/>
        <v>0</v>
      </c>
      <c r="L40" s="44"/>
    </row>
    <row r="41" spans="1:13" ht="47.25" x14ac:dyDescent="0.2">
      <c r="A41" s="10" t="s">
        <v>11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4"/>
        <v>15000</v>
      </c>
      <c r="J41" s="15">
        <f t="shared" si="4"/>
        <v>15000</v>
      </c>
      <c r="K41" s="15">
        <v>0</v>
      </c>
      <c r="L41" s="44"/>
    </row>
    <row r="42" spans="1:13" ht="15.75" hidden="1" x14ac:dyDescent="0.2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4"/>
        <v>15000</v>
      </c>
      <c r="J42" s="17">
        <f t="shared" si="4"/>
        <v>15000</v>
      </c>
      <c r="K42" s="17">
        <f t="shared" si="4"/>
        <v>30000</v>
      </c>
      <c r="L42" s="45"/>
    </row>
    <row r="43" spans="1:13" ht="15.75" hidden="1" x14ac:dyDescent="0.2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15000</v>
      </c>
      <c r="K43" s="17">
        <v>30000</v>
      </c>
      <c r="L43" s="45"/>
    </row>
    <row r="44" spans="1:13" ht="31.5" x14ac:dyDescent="0.25">
      <c r="A44" s="20" t="s">
        <v>22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37" t="s">
        <v>45</v>
      </c>
      <c r="J44" s="37" t="s">
        <v>45</v>
      </c>
      <c r="K44" s="19">
        <f t="shared" ref="I44:K49" si="5">K45</f>
        <v>680712.98</v>
      </c>
      <c r="L44" s="38">
        <v>10.57</v>
      </c>
      <c r="M44" t="str">
        <f>I44</f>
        <v>6441094,57</v>
      </c>
    </row>
    <row r="45" spans="1:13" ht="15.75" x14ac:dyDescent="0.2">
      <c r="A45" s="5" t="s">
        <v>20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36" t="s">
        <v>45</v>
      </c>
      <c r="J45" s="36" t="s">
        <v>45</v>
      </c>
      <c r="K45" s="15">
        <f t="shared" si="5"/>
        <v>680712.98</v>
      </c>
      <c r="L45" s="44">
        <v>10.57</v>
      </c>
    </row>
    <row r="46" spans="1:13" ht="31.5" x14ac:dyDescent="0.25">
      <c r="A46" s="13" t="s">
        <v>22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5"/>
        <v>3426704.57</v>
      </c>
      <c r="J46" s="15">
        <f t="shared" si="5"/>
        <v>3426704.57</v>
      </c>
      <c r="K46" s="15">
        <f t="shared" si="5"/>
        <v>680712.98</v>
      </c>
      <c r="L46" s="44">
        <v>19.86</v>
      </c>
    </row>
    <row r="47" spans="1:13" ht="47.25" x14ac:dyDescent="0.2">
      <c r="A47" s="10" t="s">
        <v>14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5"/>
        <v>3426704.57</v>
      </c>
      <c r="J47" s="15">
        <f t="shared" si="5"/>
        <v>3426704.57</v>
      </c>
      <c r="K47" s="15">
        <f t="shared" si="5"/>
        <v>680712.98</v>
      </c>
      <c r="L47" s="44">
        <v>19.86</v>
      </c>
    </row>
    <row r="48" spans="1:13" ht="47.25" x14ac:dyDescent="0.2">
      <c r="A48" s="10" t="s">
        <v>11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3426704.57</v>
      </c>
      <c r="J48" s="15">
        <v>3426704.57</v>
      </c>
      <c r="K48" s="15">
        <v>680712.98</v>
      </c>
      <c r="L48" s="44">
        <v>19.86</v>
      </c>
    </row>
    <row r="49" spans="1:13" ht="15.75" hidden="1" x14ac:dyDescent="0.2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5"/>
        <v>3468460</v>
      </c>
      <c r="J49" s="17">
        <f t="shared" si="5"/>
        <v>3468460</v>
      </c>
      <c r="K49" s="17">
        <f t="shared" si="5"/>
        <v>3861309</v>
      </c>
      <c r="L49" s="45"/>
    </row>
    <row r="50" spans="1:13" ht="15.75" hidden="1" x14ac:dyDescent="0.2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3468460</v>
      </c>
      <c r="K50" s="17">
        <v>3861309</v>
      </c>
      <c r="L50" s="45"/>
    </row>
    <row r="51" spans="1:13" ht="63" x14ac:dyDescent="0.2">
      <c r="A51" s="10" t="s">
        <v>44</v>
      </c>
      <c r="B51" s="23">
        <v>25</v>
      </c>
      <c r="C51" s="23">
        <v>0</v>
      </c>
      <c r="D51" s="23">
        <v>18</v>
      </c>
      <c r="E51" s="23">
        <v>925</v>
      </c>
      <c r="F51" s="23" t="s">
        <v>35</v>
      </c>
      <c r="G51" s="23"/>
      <c r="H51" s="23"/>
      <c r="I51" s="23">
        <v>3014390</v>
      </c>
      <c r="J51" s="23">
        <v>3014390</v>
      </c>
      <c r="K51" s="23"/>
      <c r="L51" s="46"/>
    </row>
    <row r="52" spans="1:13" ht="47.25" x14ac:dyDescent="0.2">
      <c r="A52" s="10" t="s">
        <v>14</v>
      </c>
      <c r="B52" s="23">
        <v>25</v>
      </c>
      <c r="C52" s="23">
        <v>0</v>
      </c>
      <c r="D52" s="23">
        <v>18</v>
      </c>
      <c r="E52" s="23">
        <v>925</v>
      </c>
      <c r="F52" s="23" t="s">
        <v>35</v>
      </c>
      <c r="G52" s="23">
        <v>200</v>
      </c>
      <c r="H52" s="23"/>
      <c r="I52" s="23">
        <v>3014390</v>
      </c>
      <c r="J52" s="23">
        <v>3014390</v>
      </c>
      <c r="K52" s="23"/>
      <c r="L52" s="46"/>
    </row>
    <row r="53" spans="1:13" ht="47.25" x14ac:dyDescent="0.2">
      <c r="A53" s="10" t="s">
        <v>11</v>
      </c>
      <c r="B53" s="23">
        <v>25</v>
      </c>
      <c r="C53" s="23">
        <v>0</v>
      </c>
      <c r="D53" s="23">
        <v>18</v>
      </c>
      <c r="E53" s="23">
        <v>925</v>
      </c>
      <c r="F53" s="23" t="s">
        <v>35</v>
      </c>
      <c r="G53" s="23">
        <v>240</v>
      </c>
      <c r="H53" s="23"/>
      <c r="I53" s="23">
        <v>3017390</v>
      </c>
      <c r="J53" s="23">
        <v>3017390</v>
      </c>
      <c r="K53" s="23"/>
      <c r="L53" s="46"/>
    </row>
    <row r="54" spans="1:13" ht="31.5" x14ac:dyDescent="0.2">
      <c r="A54" s="31" t="s">
        <v>23</v>
      </c>
      <c r="B54" s="19">
        <v>25</v>
      </c>
      <c r="C54" s="19">
        <v>0</v>
      </c>
      <c r="D54" s="19">
        <v>19</v>
      </c>
      <c r="E54" s="19"/>
      <c r="F54" s="21"/>
      <c r="G54" s="19"/>
      <c r="H54" s="19"/>
      <c r="I54" s="19">
        <f t="shared" ref="I54:K57" si="6">I55</f>
        <v>2523088.06</v>
      </c>
      <c r="J54" s="19">
        <f t="shared" si="6"/>
        <v>2523088.06</v>
      </c>
      <c r="K54" s="19">
        <f t="shared" si="6"/>
        <v>530222.98</v>
      </c>
      <c r="L54" s="38">
        <v>21.01</v>
      </c>
      <c r="M54">
        <f>I54</f>
        <v>2523088.06</v>
      </c>
    </row>
    <row r="55" spans="1:13" ht="15.75" x14ac:dyDescent="0.2">
      <c r="A55" s="5" t="s">
        <v>20</v>
      </c>
      <c r="B55" s="15">
        <v>25</v>
      </c>
      <c r="C55" s="15">
        <v>0</v>
      </c>
      <c r="D55" s="15">
        <v>19</v>
      </c>
      <c r="E55" s="15">
        <v>925</v>
      </c>
      <c r="F55" s="14"/>
      <c r="G55" s="15"/>
      <c r="H55" s="15"/>
      <c r="I55" s="15">
        <f t="shared" si="6"/>
        <v>2523088.06</v>
      </c>
      <c r="J55" s="15">
        <f t="shared" si="6"/>
        <v>2523088.06</v>
      </c>
      <c r="K55" s="15">
        <f t="shared" si="6"/>
        <v>530222.98</v>
      </c>
      <c r="L55" s="44">
        <v>21.01</v>
      </c>
    </row>
    <row r="56" spans="1:13" ht="15.75" x14ac:dyDescent="0.25">
      <c r="A56" s="13" t="s">
        <v>23</v>
      </c>
      <c r="B56" s="15">
        <v>25</v>
      </c>
      <c r="C56" s="15">
        <v>0</v>
      </c>
      <c r="D56" s="15">
        <v>19</v>
      </c>
      <c r="E56" s="15">
        <v>925</v>
      </c>
      <c r="F56" s="14">
        <v>81690</v>
      </c>
      <c r="G56" s="15"/>
      <c r="H56" s="15"/>
      <c r="I56" s="15">
        <f t="shared" si="6"/>
        <v>2523088.06</v>
      </c>
      <c r="J56" s="15">
        <f t="shared" si="6"/>
        <v>2523088.06</v>
      </c>
      <c r="K56" s="15">
        <f t="shared" si="6"/>
        <v>530222.98</v>
      </c>
      <c r="L56" s="44">
        <v>21.01</v>
      </c>
    </row>
    <row r="57" spans="1:13" ht="47.25" x14ac:dyDescent="0.2">
      <c r="A57" s="10" t="s">
        <v>14</v>
      </c>
      <c r="B57" s="15">
        <v>25</v>
      </c>
      <c r="C57" s="15">
        <v>0</v>
      </c>
      <c r="D57" s="15">
        <v>19</v>
      </c>
      <c r="E57" s="15">
        <v>925</v>
      </c>
      <c r="F57" s="14">
        <v>81690</v>
      </c>
      <c r="G57" s="15">
        <v>200</v>
      </c>
      <c r="H57" s="15"/>
      <c r="I57" s="15">
        <f t="shared" si="6"/>
        <v>2523088.06</v>
      </c>
      <c r="J57" s="15">
        <f t="shared" si="6"/>
        <v>2523088.06</v>
      </c>
      <c r="K57" s="15">
        <f t="shared" si="6"/>
        <v>530222.98</v>
      </c>
      <c r="L57" s="44">
        <v>21.01</v>
      </c>
    </row>
    <row r="58" spans="1:13" ht="47.25" x14ac:dyDescent="0.2">
      <c r="A58" s="10" t="s">
        <v>11</v>
      </c>
      <c r="B58" s="15">
        <v>25</v>
      </c>
      <c r="C58" s="15">
        <v>0</v>
      </c>
      <c r="D58" s="15">
        <v>19</v>
      </c>
      <c r="E58" s="15">
        <v>925</v>
      </c>
      <c r="F58" s="14">
        <v>81690</v>
      </c>
      <c r="G58" s="15">
        <v>240</v>
      </c>
      <c r="H58" s="15"/>
      <c r="I58" s="15">
        <v>2523088.06</v>
      </c>
      <c r="J58" s="15">
        <v>2523088.06</v>
      </c>
      <c r="K58" s="15">
        <v>530222.98</v>
      </c>
      <c r="L58" s="44">
        <v>21.01</v>
      </c>
    </row>
    <row r="59" spans="1:13" ht="15.75" hidden="1" x14ac:dyDescent="0.2">
      <c r="A59" s="11"/>
      <c r="B59" s="17"/>
      <c r="C59" s="17"/>
      <c r="D59" s="17"/>
      <c r="E59" s="17"/>
      <c r="F59" s="17"/>
      <c r="G59" s="17">
        <v>244</v>
      </c>
      <c r="H59" s="17"/>
      <c r="I59" s="17">
        <f>I60+I61+I62</f>
        <v>1875067</v>
      </c>
      <c r="J59" s="17">
        <f>J60+J61+J62</f>
        <v>1875067</v>
      </c>
      <c r="K59" s="17">
        <f>K60+K61+K62</f>
        <v>1891853</v>
      </c>
      <c r="L59" s="45"/>
    </row>
    <row r="60" spans="1:13" ht="15.75" hidden="1" x14ac:dyDescent="0.2">
      <c r="A60" s="12"/>
      <c r="B60" s="17"/>
      <c r="C60" s="17"/>
      <c r="D60" s="17"/>
      <c r="E60" s="17"/>
      <c r="F60" s="17"/>
      <c r="G60" s="17">
        <v>244</v>
      </c>
      <c r="H60" s="17">
        <v>223</v>
      </c>
      <c r="I60" s="17">
        <v>1149714</v>
      </c>
      <c r="J60" s="17">
        <v>1149714</v>
      </c>
      <c r="K60" s="17">
        <v>1166500</v>
      </c>
      <c r="L60" s="45"/>
    </row>
    <row r="61" spans="1:13" ht="15.75" hidden="1" x14ac:dyDescent="0.2">
      <c r="A61" s="12"/>
      <c r="B61" s="17"/>
      <c r="C61" s="17"/>
      <c r="D61" s="17"/>
      <c r="E61" s="17"/>
      <c r="F61" s="17"/>
      <c r="G61" s="17">
        <v>244</v>
      </c>
      <c r="H61" s="17">
        <v>225</v>
      </c>
      <c r="I61" s="17">
        <v>417600</v>
      </c>
      <c r="J61" s="17">
        <v>417600</v>
      </c>
      <c r="K61" s="17">
        <v>417600</v>
      </c>
      <c r="L61" s="45"/>
    </row>
    <row r="62" spans="1:13" ht="15.75" hidden="1" x14ac:dyDescent="0.2">
      <c r="A62" s="12"/>
      <c r="B62" s="17"/>
      <c r="C62" s="17"/>
      <c r="D62" s="17"/>
      <c r="E62" s="17"/>
      <c r="F62" s="17"/>
      <c r="G62" s="17">
        <v>244</v>
      </c>
      <c r="H62" s="17">
        <v>340</v>
      </c>
      <c r="I62" s="17">
        <v>307753</v>
      </c>
      <c r="J62" s="17">
        <v>307753</v>
      </c>
      <c r="K62" s="17">
        <v>307753</v>
      </c>
      <c r="L62" s="45"/>
    </row>
    <row r="63" spans="1:13" ht="15.75" x14ac:dyDescent="0.25">
      <c r="A63" s="20" t="s">
        <v>4</v>
      </c>
      <c r="B63" s="19">
        <v>25</v>
      </c>
      <c r="C63" s="19">
        <v>0</v>
      </c>
      <c r="D63" s="19">
        <v>20</v>
      </c>
      <c r="E63" s="19"/>
      <c r="F63" s="21"/>
      <c r="G63" s="19"/>
      <c r="H63" s="19"/>
      <c r="I63" s="19">
        <f t="shared" ref="I63:K66" si="7">I64</f>
        <v>85000</v>
      </c>
      <c r="J63" s="19">
        <f t="shared" si="7"/>
        <v>85000</v>
      </c>
      <c r="K63" s="19">
        <f t="shared" si="7"/>
        <v>0</v>
      </c>
      <c r="L63" s="38"/>
      <c r="M63">
        <f>I63</f>
        <v>85000</v>
      </c>
    </row>
    <row r="64" spans="1:13" ht="15.75" x14ac:dyDescent="0.2">
      <c r="A64" s="5" t="s">
        <v>20</v>
      </c>
      <c r="B64" s="15">
        <v>25</v>
      </c>
      <c r="C64" s="15">
        <v>0</v>
      </c>
      <c r="D64" s="15">
        <v>20</v>
      </c>
      <c r="E64" s="15">
        <v>925</v>
      </c>
      <c r="F64" s="14"/>
      <c r="G64" s="15"/>
      <c r="H64" s="15"/>
      <c r="I64" s="15">
        <f t="shared" si="7"/>
        <v>85000</v>
      </c>
      <c r="J64" s="15">
        <f t="shared" si="7"/>
        <v>85000</v>
      </c>
      <c r="K64" s="15">
        <f t="shared" si="7"/>
        <v>0</v>
      </c>
      <c r="L64" s="44"/>
    </row>
    <row r="65" spans="1:13" ht="15.75" x14ac:dyDescent="0.25">
      <c r="A65" s="13" t="s">
        <v>4</v>
      </c>
      <c r="B65" s="15">
        <v>25</v>
      </c>
      <c r="C65" s="15">
        <v>0</v>
      </c>
      <c r="D65" s="15">
        <v>20</v>
      </c>
      <c r="E65" s="15">
        <v>925</v>
      </c>
      <c r="F65" s="14">
        <v>81700</v>
      </c>
      <c r="G65" s="15"/>
      <c r="H65" s="15"/>
      <c r="I65" s="15">
        <f t="shared" si="7"/>
        <v>85000</v>
      </c>
      <c r="J65" s="15">
        <f t="shared" si="7"/>
        <v>85000</v>
      </c>
      <c r="K65" s="15">
        <f t="shared" si="7"/>
        <v>0</v>
      </c>
      <c r="L65" s="44"/>
    </row>
    <row r="66" spans="1:13" ht="47.25" x14ac:dyDescent="0.2">
      <c r="A66" s="10" t="s">
        <v>14</v>
      </c>
      <c r="B66" s="15">
        <v>25</v>
      </c>
      <c r="C66" s="15">
        <v>0</v>
      </c>
      <c r="D66" s="15">
        <v>20</v>
      </c>
      <c r="E66" s="15">
        <v>925</v>
      </c>
      <c r="F66" s="14">
        <v>81700</v>
      </c>
      <c r="G66" s="15">
        <v>200</v>
      </c>
      <c r="H66" s="15"/>
      <c r="I66" s="15">
        <f t="shared" si="7"/>
        <v>85000</v>
      </c>
      <c r="J66" s="15">
        <f t="shared" si="7"/>
        <v>85000</v>
      </c>
      <c r="K66" s="15">
        <f t="shared" si="7"/>
        <v>0</v>
      </c>
      <c r="L66" s="44"/>
    </row>
    <row r="67" spans="1:13" ht="47.25" x14ac:dyDescent="0.2">
      <c r="A67" s="10" t="s">
        <v>11</v>
      </c>
      <c r="B67" s="15">
        <v>25</v>
      </c>
      <c r="C67" s="15">
        <v>0</v>
      </c>
      <c r="D67" s="15">
        <v>20</v>
      </c>
      <c r="E67" s="15">
        <v>925</v>
      </c>
      <c r="F67" s="14">
        <v>81700</v>
      </c>
      <c r="G67" s="15">
        <v>240</v>
      </c>
      <c r="H67" s="15"/>
      <c r="I67" s="15">
        <f>I68</f>
        <v>85000</v>
      </c>
      <c r="J67" s="15">
        <f>J68</f>
        <v>85000</v>
      </c>
      <c r="K67" s="15">
        <v>0</v>
      </c>
      <c r="L67" s="44"/>
    </row>
    <row r="68" spans="1:13" ht="19.5" hidden="1" customHeight="1" x14ac:dyDescent="0.2">
      <c r="A68" s="11"/>
      <c r="B68" s="17"/>
      <c r="C68" s="17"/>
      <c r="D68" s="17"/>
      <c r="E68" s="17"/>
      <c r="F68" s="17"/>
      <c r="G68" s="17">
        <v>244</v>
      </c>
      <c r="H68" s="17"/>
      <c r="I68" s="17">
        <f>I69+I70</f>
        <v>85000</v>
      </c>
      <c r="J68" s="17">
        <f>J69+J70</f>
        <v>85000</v>
      </c>
      <c r="K68" s="17">
        <f>K69+K70</f>
        <v>85000</v>
      </c>
      <c r="L68" s="45"/>
    </row>
    <row r="69" spans="1:13" ht="15.75" hidden="1" x14ac:dyDescent="0.2">
      <c r="A69" s="12"/>
      <c r="B69" s="17"/>
      <c r="C69" s="17"/>
      <c r="D69" s="17"/>
      <c r="E69" s="17"/>
      <c r="F69" s="17"/>
      <c r="G69" s="17">
        <v>244</v>
      </c>
      <c r="H69" s="17">
        <v>225</v>
      </c>
      <c r="I69" s="17">
        <v>75000</v>
      </c>
      <c r="J69" s="17">
        <v>75000</v>
      </c>
      <c r="K69" s="17">
        <v>75000</v>
      </c>
      <c r="L69" s="45"/>
    </row>
    <row r="70" spans="1:13" ht="15.75" hidden="1" x14ac:dyDescent="0.2">
      <c r="A70" s="12"/>
      <c r="B70" s="17"/>
      <c r="C70" s="17"/>
      <c r="D70" s="17"/>
      <c r="E70" s="17"/>
      <c r="F70" s="17"/>
      <c r="G70" s="17">
        <v>244</v>
      </c>
      <c r="H70" s="17">
        <v>340</v>
      </c>
      <c r="I70" s="17">
        <v>10000</v>
      </c>
      <c r="J70" s="17">
        <v>10000</v>
      </c>
      <c r="K70" s="17">
        <v>10000</v>
      </c>
      <c r="L70" s="45"/>
    </row>
    <row r="71" spans="1:13" ht="31.5" x14ac:dyDescent="0.25">
      <c r="A71" s="20" t="s">
        <v>5</v>
      </c>
      <c r="B71" s="19">
        <v>25</v>
      </c>
      <c r="C71" s="19">
        <v>0</v>
      </c>
      <c r="D71" s="19">
        <v>21</v>
      </c>
      <c r="E71" s="19"/>
      <c r="F71" s="21"/>
      <c r="G71" s="19"/>
      <c r="H71" s="19"/>
      <c r="I71" s="19">
        <f t="shared" ref="I71:K74" si="8">I72</f>
        <v>499122</v>
      </c>
      <c r="J71" s="19">
        <f t="shared" si="8"/>
        <v>499122</v>
      </c>
      <c r="K71" s="19">
        <f t="shared" si="8"/>
        <v>540</v>
      </c>
      <c r="L71" s="38">
        <v>0.11</v>
      </c>
      <c r="M71">
        <f>I71</f>
        <v>499122</v>
      </c>
    </row>
    <row r="72" spans="1:13" ht="15.75" x14ac:dyDescent="0.2">
      <c r="A72" s="5" t="s">
        <v>20</v>
      </c>
      <c r="B72" s="15">
        <v>25</v>
      </c>
      <c r="C72" s="15">
        <v>0</v>
      </c>
      <c r="D72" s="15">
        <v>21</v>
      </c>
      <c r="E72" s="15">
        <v>925</v>
      </c>
      <c r="F72" s="14"/>
      <c r="G72" s="15"/>
      <c r="H72" s="15"/>
      <c r="I72" s="15">
        <f t="shared" si="8"/>
        <v>499122</v>
      </c>
      <c r="J72" s="15">
        <f t="shared" si="8"/>
        <v>499122</v>
      </c>
      <c r="K72" s="15">
        <f t="shared" si="8"/>
        <v>540</v>
      </c>
      <c r="L72" s="44">
        <v>0.11</v>
      </c>
    </row>
    <row r="73" spans="1:13" ht="31.5" x14ac:dyDescent="0.25">
      <c r="A73" s="13" t="s">
        <v>5</v>
      </c>
      <c r="B73" s="15">
        <v>25</v>
      </c>
      <c r="C73" s="15">
        <v>0</v>
      </c>
      <c r="D73" s="15">
        <v>21</v>
      </c>
      <c r="E73" s="15">
        <v>925</v>
      </c>
      <c r="F73" s="14">
        <v>81710</v>
      </c>
      <c r="G73" s="15"/>
      <c r="H73" s="15"/>
      <c r="I73" s="15">
        <f t="shared" si="8"/>
        <v>499122</v>
      </c>
      <c r="J73" s="15">
        <f t="shared" si="8"/>
        <v>499122</v>
      </c>
      <c r="K73" s="15">
        <f t="shared" si="8"/>
        <v>540</v>
      </c>
      <c r="L73" s="44">
        <v>0.11</v>
      </c>
    </row>
    <row r="74" spans="1:13" ht="47.25" x14ac:dyDescent="0.2">
      <c r="A74" s="10" t="s">
        <v>14</v>
      </c>
      <c r="B74" s="15">
        <v>25</v>
      </c>
      <c r="C74" s="15">
        <v>0</v>
      </c>
      <c r="D74" s="15">
        <v>21</v>
      </c>
      <c r="E74" s="15">
        <v>925</v>
      </c>
      <c r="F74" s="14">
        <v>81710</v>
      </c>
      <c r="G74" s="15">
        <v>200</v>
      </c>
      <c r="H74" s="15"/>
      <c r="I74" s="15">
        <f t="shared" si="8"/>
        <v>499122</v>
      </c>
      <c r="J74" s="15">
        <f t="shared" si="8"/>
        <v>499122</v>
      </c>
      <c r="K74" s="15">
        <f t="shared" si="8"/>
        <v>540</v>
      </c>
      <c r="L74" s="44">
        <v>0.11</v>
      </c>
    </row>
    <row r="75" spans="1:13" ht="47.25" x14ac:dyDescent="0.2">
      <c r="A75" s="10" t="s">
        <v>11</v>
      </c>
      <c r="B75" s="15">
        <v>25</v>
      </c>
      <c r="C75" s="15">
        <v>0</v>
      </c>
      <c r="D75" s="15">
        <v>21</v>
      </c>
      <c r="E75" s="15">
        <v>925</v>
      </c>
      <c r="F75" s="14">
        <v>81710</v>
      </c>
      <c r="G75" s="15">
        <v>240</v>
      </c>
      <c r="H75" s="15"/>
      <c r="I75" s="15">
        <f>I76</f>
        <v>499122</v>
      </c>
      <c r="J75" s="15">
        <f>J76</f>
        <v>499122</v>
      </c>
      <c r="K75" s="15">
        <v>540</v>
      </c>
      <c r="L75" s="44">
        <v>0.11</v>
      </c>
    </row>
    <row r="76" spans="1:13" ht="15.75" hidden="1" x14ac:dyDescent="0.2">
      <c r="A76" s="11"/>
      <c r="B76" s="17"/>
      <c r="C76" s="17"/>
      <c r="D76" s="17"/>
      <c r="E76" s="17"/>
      <c r="F76" s="17"/>
      <c r="G76" s="17">
        <v>244</v>
      </c>
      <c r="H76" s="17"/>
      <c r="I76" s="17">
        <f>I77+I78+I79+I80+I81</f>
        <v>499122</v>
      </c>
      <c r="J76" s="17">
        <f>J77+J78+J79+J80+J81</f>
        <v>499122</v>
      </c>
      <c r="K76" s="17">
        <f>K77+K78+K79+K80+K81</f>
        <v>465351</v>
      </c>
      <c r="L76" s="45"/>
    </row>
    <row r="77" spans="1:13" ht="15.75" hidden="1" x14ac:dyDescent="0.2">
      <c r="A77" s="12"/>
      <c r="B77" s="17"/>
      <c r="C77" s="17"/>
      <c r="D77" s="17"/>
      <c r="E77" s="17"/>
      <c r="F77" s="17"/>
      <c r="G77" s="17">
        <v>244</v>
      </c>
      <c r="H77" s="17">
        <v>223</v>
      </c>
      <c r="I77" s="17">
        <v>22522</v>
      </c>
      <c r="J77" s="17">
        <v>22522</v>
      </c>
      <c r="K77" s="17">
        <v>23400</v>
      </c>
      <c r="L77" s="45"/>
    </row>
    <row r="78" spans="1:13" ht="15.75" hidden="1" x14ac:dyDescent="0.2">
      <c r="A78" s="12"/>
      <c r="B78" s="17"/>
      <c r="C78" s="17"/>
      <c r="D78" s="17"/>
      <c r="E78" s="17"/>
      <c r="F78" s="17"/>
      <c r="G78" s="17">
        <v>244</v>
      </c>
      <c r="H78" s="17">
        <v>225</v>
      </c>
      <c r="I78" s="17">
        <v>156100</v>
      </c>
      <c r="J78" s="17">
        <v>156100</v>
      </c>
      <c r="K78" s="17">
        <v>156100</v>
      </c>
      <c r="L78" s="45"/>
    </row>
    <row r="79" spans="1:13" ht="15.75" hidden="1" x14ac:dyDescent="0.2">
      <c r="A79" s="12"/>
      <c r="B79" s="17"/>
      <c r="C79" s="17"/>
      <c r="D79" s="17"/>
      <c r="E79" s="17"/>
      <c r="F79" s="17"/>
      <c r="G79" s="17">
        <v>244</v>
      </c>
      <c r="H79" s="17">
        <v>226</v>
      </c>
      <c r="I79" s="17">
        <v>72000</v>
      </c>
      <c r="J79" s="17">
        <v>72000</v>
      </c>
      <c r="K79" s="17">
        <v>36000</v>
      </c>
      <c r="L79" s="45"/>
    </row>
    <row r="80" spans="1:13" ht="15.75" hidden="1" x14ac:dyDescent="0.2">
      <c r="A80" s="12"/>
      <c r="B80" s="17"/>
      <c r="C80" s="17"/>
      <c r="D80" s="17"/>
      <c r="E80" s="17"/>
      <c r="F80" s="17"/>
      <c r="G80" s="17">
        <v>244</v>
      </c>
      <c r="H80" s="17">
        <v>310</v>
      </c>
      <c r="I80" s="17">
        <v>66000</v>
      </c>
      <c r="J80" s="17">
        <v>66000</v>
      </c>
      <c r="K80" s="17">
        <v>67351</v>
      </c>
      <c r="L80" s="45"/>
    </row>
    <row r="81" spans="1:13" ht="15.75" hidden="1" x14ac:dyDescent="0.2">
      <c r="A81" s="12"/>
      <c r="B81" s="17"/>
      <c r="C81" s="17"/>
      <c r="D81" s="17"/>
      <c r="E81" s="17"/>
      <c r="F81" s="17"/>
      <c r="G81" s="17">
        <v>244</v>
      </c>
      <c r="H81" s="17">
        <v>340</v>
      </c>
      <c r="I81" s="17">
        <v>182500</v>
      </c>
      <c r="J81" s="17">
        <v>182500</v>
      </c>
      <c r="K81" s="17">
        <v>182500</v>
      </c>
      <c r="L81" s="45"/>
    </row>
    <row r="82" spans="1:13" ht="15.75" x14ac:dyDescent="0.25">
      <c r="A82" s="20" t="s">
        <v>24</v>
      </c>
      <c r="B82" s="19">
        <v>25</v>
      </c>
      <c r="C82" s="19">
        <v>0</v>
      </c>
      <c r="D82" s="19">
        <v>22</v>
      </c>
      <c r="E82" s="19"/>
      <c r="F82" s="21"/>
      <c r="G82" s="19"/>
      <c r="H82" s="19"/>
      <c r="I82" s="19">
        <f t="shared" ref="I82:K85" si="9">I83</f>
        <v>999400</v>
      </c>
      <c r="J82" s="19">
        <f t="shared" si="9"/>
        <v>999400</v>
      </c>
      <c r="K82" s="19">
        <f t="shared" si="9"/>
        <v>0</v>
      </c>
      <c r="L82" s="38"/>
      <c r="M82">
        <f>I82</f>
        <v>999400</v>
      </c>
    </row>
    <row r="83" spans="1:13" ht="15.75" x14ac:dyDescent="0.2">
      <c r="A83" s="5" t="s">
        <v>20</v>
      </c>
      <c r="B83" s="15">
        <v>25</v>
      </c>
      <c r="C83" s="15">
        <v>0</v>
      </c>
      <c r="D83" s="15">
        <v>22</v>
      </c>
      <c r="E83" s="15">
        <v>925</v>
      </c>
      <c r="F83" s="14"/>
      <c r="G83" s="15"/>
      <c r="H83" s="15"/>
      <c r="I83" s="15">
        <f t="shared" si="9"/>
        <v>999400</v>
      </c>
      <c r="J83" s="15">
        <f t="shared" si="9"/>
        <v>999400</v>
      </c>
      <c r="K83" s="15">
        <f t="shared" si="9"/>
        <v>0</v>
      </c>
      <c r="L83" s="44"/>
    </row>
    <row r="84" spans="1:13" ht="15.75" x14ac:dyDescent="0.25">
      <c r="A84" s="13" t="s">
        <v>24</v>
      </c>
      <c r="B84" s="15">
        <v>25</v>
      </c>
      <c r="C84" s="15">
        <v>0</v>
      </c>
      <c r="D84" s="15">
        <v>22</v>
      </c>
      <c r="E84" s="15">
        <v>925</v>
      </c>
      <c r="F84" s="14">
        <v>81730</v>
      </c>
      <c r="G84" s="15"/>
      <c r="H84" s="15"/>
      <c r="I84" s="15">
        <f t="shared" si="9"/>
        <v>999400</v>
      </c>
      <c r="J84" s="15">
        <f t="shared" si="9"/>
        <v>999400</v>
      </c>
      <c r="K84" s="15">
        <f t="shared" si="9"/>
        <v>0</v>
      </c>
      <c r="L84" s="44"/>
    </row>
    <row r="85" spans="1:13" ht="47.25" x14ac:dyDescent="0.2">
      <c r="A85" s="10" t="s">
        <v>14</v>
      </c>
      <c r="B85" s="15">
        <v>25</v>
      </c>
      <c r="C85" s="15">
        <v>0</v>
      </c>
      <c r="D85" s="15">
        <v>22</v>
      </c>
      <c r="E85" s="15">
        <v>925</v>
      </c>
      <c r="F85" s="14">
        <v>81730</v>
      </c>
      <c r="G85" s="15">
        <v>200</v>
      </c>
      <c r="H85" s="15"/>
      <c r="I85" s="15">
        <f t="shared" si="9"/>
        <v>999400</v>
      </c>
      <c r="J85" s="15">
        <f t="shared" si="9"/>
        <v>999400</v>
      </c>
      <c r="K85" s="15">
        <f t="shared" si="9"/>
        <v>0</v>
      </c>
      <c r="L85" s="44"/>
    </row>
    <row r="86" spans="1:13" ht="47.25" x14ac:dyDescent="0.2">
      <c r="A86" s="10" t="s">
        <v>11</v>
      </c>
      <c r="B86" s="15">
        <v>25</v>
      </c>
      <c r="C86" s="15">
        <v>0</v>
      </c>
      <c r="D86" s="15">
        <v>22</v>
      </c>
      <c r="E86" s="15">
        <v>925</v>
      </c>
      <c r="F86" s="14">
        <v>81730</v>
      </c>
      <c r="G86" s="15">
        <v>240</v>
      </c>
      <c r="H86" s="15"/>
      <c r="I86" s="15">
        <v>999400</v>
      </c>
      <c r="J86" s="15">
        <v>999400</v>
      </c>
      <c r="K86" s="15">
        <v>0</v>
      </c>
      <c r="L86" s="44"/>
    </row>
    <row r="87" spans="1:13" ht="15.75" hidden="1" x14ac:dyDescent="0.2">
      <c r="A87" s="11"/>
      <c r="B87" s="17"/>
      <c r="C87" s="17"/>
      <c r="D87" s="17"/>
      <c r="E87" s="17"/>
      <c r="F87" s="17"/>
      <c r="G87" s="17">
        <v>244</v>
      </c>
      <c r="H87" s="17"/>
      <c r="I87" s="17">
        <f>I88+I89+I90</f>
        <v>299400</v>
      </c>
      <c r="J87" s="17">
        <f>J88+J89+J90</f>
        <v>299400</v>
      </c>
      <c r="K87" s="17">
        <f>K88+K89+K90</f>
        <v>298000</v>
      </c>
      <c r="L87" s="45"/>
    </row>
    <row r="88" spans="1:13" ht="15.75" hidden="1" x14ac:dyDescent="0.2">
      <c r="A88" s="11"/>
      <c r="B88" s="17"/>
      <c r="C88" s="17"/>
      <c r="D88" s="17"/>
      <c r="E88" s="17"/>
      <c r="F88" s="17"/>
      <c r="G88" s="17">
        <v>244</v>
      </c>
      <c r="H88" s="17">
        <v>225</v>
      </c>
      <c r="I88" s="17">
        <v>120000</v>
      </c>
      <c r="J88" s="17">
        <v>120000</v>
      </c>
      <c r="K88" s="17">
        <v>120000</v>
      </c>
      <c r="L88" s="45"/>
    </row>
    <row r="89" spans="1:13" ht="15.75" hidden="1" x14ac:dyDescent="0.2">
      <c r="A89" s="11"/>
      <c r="B89" s="17"/>
      <c r="C89" s="17"/>
      <c r="D89" s="17"/>
      <c r="E89" s="17"/>
      <c r="F89" s="17"/>
      <c r="G89" s="17">
        <v>244</v>
      </c>
      <c r="H89" s="17">
        <v>310</v>
      </c>
      <c r="I89" s="17">
        <v>91400</v>
      </c>
      <c r="J89" s="17">
        <v>91400</v>
      </c>
      <c r="K89" s="17">
        <v>90000</v>
      </c>
      <c r="L89" s="45"/>
    </row>
    <row r="90" spans="1:13" ht="15.75" hidden="1" x14ac:dyDescent="0.2">
      <c r="A90" s="12"/>
      <c r="B90" s="17"/>
      <c r="C90" s="17"/>
      <c r="D90" s="17"/>
      <c r="E90" s="17"/>
      <c r="F90" s="17"/>
      <c r="G90" s="17">
        <v>244</v>
      </c>
      <c r="H90" s="17">
        <v>340</v>
      </c>
      <c r="I90" s="17">
        <v>88000</v>
      </c>
      <c r="J90" s="17">
        <v>88000</v>
      </c>
      <c r="K90" s="17">
        <v>88000</v>
      </c>
      <c r="L90" s="45"/>
    </row>
    <row r="91" spans="1:13" ht="31.5" x14ac:dyDescent="0.25">
      <c r="A91" s="20" t="s">
        <v>25</v>
      </c>
      <c r="B91" s="19">
        <v>25</v>
      </c>
      <c r="C91" s="19">
        <v>0</v>
      </c>
      <c r="D91" s="19">
        <v>23</v>
      </c>
      <c r="E91" s="19"/>
      <c r="F91" s="21"/>
      <c r="G91" s="19"/>
      <c r="H91" s="19"/>
      <c r="I91" s="19">
        <f t="shared" ref="I91:K94" si="10">I92</f>
        <v>5000</v>
      </c>
      <c r="J91" s="19">
        <f t="shared" si="10"/>
        <v>5000</v>
      </c>
      <c r="K91" s="19">
        <f t="shared" si="10"/>
        <v>0</v>
      </c>
      <c r="L91" s="38"/>
    </row>
    <row r="92" spans="1:13" ht="15.75" x14ac:dyDescent="0.2">
      <c r="A92" s="5" t="s">
        <v>20</v>
      </c>
      <c r="B92" s="15">
        <v>25</v>
      </c>
      <c r="C92" s="15">
        <v>0</v>
      </c>
      <c r="D92" s="15">
        <v>23</v>
      </c>
      <c r="E92" s="15">
        <v>925</v>
      </c>
      <c r="F92" s="14"/>
      <c r="G92" s="15"/>
      <c r="H92" s="15"/>
      <c r="I92" s="15">
        <f t="shared" si="10"/>
        <v>5000</v>
      </c>
      <c r="J92" s="15">
        <f t="shared" si="10"/>
        <v>5000</v>
      </c>
      <c r="K92" s="15">
        <f t="shared" si="10"/>
        <v>0</v>
      </c>
      <c r="L92" s="44"/>
    </row>
    <row r="93" spans="1:13" ht="31.5" x14ac:dyDescent="0.25">
      <c r="A93" s="13" t="s">
        <v>25</v>
      </c>
      <c r="B93" s="15">
        <v>25</v>
      </c>
      <c r="C93" s="15">
        <v>0</v>
      </c>
      <c r="D93" s="15">
        <v>23</v>
      </c>
      <c r="E93" s="15">
        <v>925</v>
      </c>
      <c r="F93" s="14">
        <v>82300</v>
      </c>
      <c r="G93" s="15"/>
      <c r="H93" s="15"/>
      <c r="I93" s="15">
        <f t="shared" si="10"/>
        <v>5000</v>
      </c>
      <c r="J93" s="15">
        <f t="shared" si="10"/>
        <v>5000</v>
      </c>
      <c r="K93" s="15">
        <f t="shared" si="10"/>
        <v>0</v>
      </c>
      <c r="L93" s="44"/>
    </row>
    <row r="94" spans="1:13" ht="47.25" x14ac:dyDescent="0.2">
      <c r="A94" s="10" t="s">
        <v>14</v>
      </c>
      <c r="B94" s="15">
        <v>25</v>
      </c>
      <c r="C94" s="15">
        <v>0</v>
      </c>
      <c r="D94" s="15">
        <v>23</v>
      </c>
      <c r="E94" s="15">
        <v>925</v>
      </c>
      <c r="F94" s="14">
        <v>82300</v>
      </c>
      <c r="G94" s="15">
        <v>200</v>
      </c>
      <c r="H94" s="15"/>
      <c r="I94" s="15">
        <f t="shared" si="10"/>
        <v>5000</v>
      </c>
      <c r="J94" s="15">
        <f t="shared" si="10"/>
        <v>5000</v>
      </c>
      <c r="K94" s="15">
        <f t="shared" si="10"/>
        <v>0</v>
      </c>
      <c r="L94" s="44"/>
    </row>
    <row r="95" spans="1:13" ht="47.25" x14ac:dyDescent="0.2">
      <c r="A95" s="10" t="s">
        <v>11</v>
      </c>
      <c r="B95" s="15">
        <v>25</v>
      </c>
      <c r="C95" s="15">
        <v>0</v>
      </c>
      <c r="D95" s="15">
        <v>23</v>
      </c>
      <c r="E95" s="15">
        <v>925</v>
      </c>
      <c r="F95" s="14">
        <v>82300</v>
      </c>
      <c r="G95" s="15">
        <v>240</v>
      </c>
      <c r="H95" s="15"/>
      <c r="I95" s="15">
        <f>I96</f>
        <v>5000</v>
      </c>
      <c r="J95" s="15">
        <f>J96</f>
        <v>5000</v>
      </c>
      <c r="K95" s="15">
        <v>0</v>
      </c>
      <c r="L95" s="44"/>
    </row>
    <row r="96" spans="1:13" ht="15.75" hidden="1" x14ac:dyDescent="0.2">
      <c r="A96" s="11"/>
      <c r="B96" s="17"/>
      <c r="C96" s="17"/>
      <c r="D96" s="17"/>
      <c r="E96" s="17"/>
      <c r="F96" s="17"/>
      <c r="G96" s="17">
        <v>244</v>
      </c>
      <c r="H96" s="17"/>
      <c r="I96" s="17">
        <f>I97</f>
        <v>5000</v>
      </c>
      <c r="J96" s="17">
        <f>J97</f>
        <v>5000</v>
      </c>
      <c r="K96" s="17">
        <f>K97</f>
        <v>10000</v>
      </c>
      <c r="L96" s="45"/>
    </row>
    <row r="97" spans="1:12" ht="15.75" hidden="1" x14ac:dyDescent="0.2">
      <c r="A97" s="12"/>
      <c r="B97" s="17"/>
      <c r="C97" s="17"/>
      <c r="D97" s="17"/>
      <c r="E97" s="17"/>
      <c r="F97" s="17"/>
      <c r="G97" s="17">
        <v>244</v>
      </c>
      <c r="H97" s="17">
        <v>290</v>
      </c>
      <c r="I97" s="17">
        <v>5000</v>
      </c>
      <c r="J97" s="17">
        <v>5000</v>
      </c>
      <c r="K97" s="17">
        <v>10000</v>
      </c>
      <c r="L97" s="45"/>
    </row>
    <row r="98" spans="1:12" ht="31.5" x14ac:dyDescent="0.25">
      <c r="A98" s="20" t="s">
        <v>26</v>
      </c>
      <c r="B98" s="19">
        <v>25</v>
      </c>
      <c r="C98" s="19">
        <v>0</v>
      </c>
      <c r="D98" s="19">
        <v>24</v>
      </c>
      <c r="E98" s="19"/>
      <c r="F98" s="21"/>
      <c r="G98" s="19"/>
      <c r="H98" s="19"/>
      <c r="I98" s="19">
        <f t="shared" ref="I98:K101" si="11">I99</f>
        <v>5000</v>
      </c>
      <c r="J98" s="19">
        <f t="shared" si="11"/>
        <v>5000</v>
      </c>
      <c r="K98" s="19">
        <f t="shared" si="11"/>
        <v>0</v>
      </c>
      <c r="L98" s="38"/>
    </row>
    <row r="99" spans="1:12" ht="15.75" x14ac:dyDescent="0.2">
      <c r="A99" s="5" t="s">
        <v>20</v>
      </c>
      <c r="B99" s="15">
        <v>25</v>
      </c>
      <c r="C99" s="15">
        <v>0</v>
      </c>
      <c r="D99" s="15">
        <v>24</v>
      </c>
      <c r="E99" s="15">
        <v>925</v>
      </c>
      <c r="F99" s="14"/>
      <c r="G99" s="15"/>
      <c r="H99" s="15"/>
      <c r="I99" s="15">
        <f t="shared" si="11"/>
        <v>5000</v>
      </c>
      <c r="J99" s="15">
        <f t="shared" si="11"/>
        <v>5000</v>
      </c>
      <c r="K99" s="15">
        <f t="shared" si="11"/>
        <v>0</v>
      </c>
      <c r="L99" s="44"/>
    </row>
    <row r="100" spans="1:12" ht="31.5" x14ac:dyDescent="0.25">
      <c r="A100" s="13" t="s">
        <v>26</v>
      </c>
      <c r="B100" s="15">
        <v>25</v>
      </c>
      <c r="C100" s="15">
        <v>0</v>
      </c>
      <c r="D100" s="15">
        <v>24</v>
      </c>
      <c r="E100" s="15">
        <v>925</v>
      </c>
      <c r="F100" s="14">
        <v>82360</v>
      </c>
      <c r="G100" s="15"/>
      <c r="H100" s="15"/>
      <c r="I100" s="15">
        <f t="shared" si="11"/>
        <v>5000</v>
      </c>
      <c r="J100" s="15">
        <f t="shared" si="11"/>
        <v>5000</v>
      </c>
      <c r="K100" s="15">
        <f t="shared" si="11"/>
        <v>0</v>
      </c>
      <c r="L100" s="44"/>
    </row>
    <row r="101" spans="1:12" ht="47.25" x14ac:dyDescent="0.2">
      <c r="A101" s="10" t="s">
        <v>14</v>
      </c>
      <c r="B101" s="15">
        <v>25</v>
      </c>
      <c r="C101" s="15">
        <v>0</v>
      </c>
      <c r="D101" s="15">
        <v>24</v>
      </c>
      <c r="E101" s="15">
        <v>925</v>
      </c>
      <c r="F101" s="14">
        <v>82360</v>
      </c>
      <c r="G101" s="15">
        <v>200</v>
      </c>
      <c r="H101" s="15"/>
      <c r="I101" s="15">
        <f t="shared" si="11"/>
        <v>5000</v>
      </c>
      <c r="J101" s="15">
        <f t="shared" si="11"/>
        <v>5000</v>
      </c>
      <c r="K101" s="15">
        <f t="shared" si="11"/>
        <v>0</v>
      </c>
      <c r="L101" s="44"/>
    </row>
    <row r="102" spans="1:12" ht="47.25" x14ac:dyDescent="0.2">
      <c r="A102" s="10" t="s">
        <v>11</v>
      </c>
      <c r="B102" s="15">
        <v>25</v>
      </c>
      <c r="C102" s="15">
        <v>0</v>
      </c>
      <c r="D102" s="15">
        <v>24</v>
      </c>
      <c r="E102" s="15">
        <v>925</v>
      </c>
      <c r="F102" s="14">
        <v>82360</v>
      </c>
      <c r="G102" s="15">
        <v>240</v>
      </c>
      <c r="H102" s="15"/>
      <c r="I102" s="15">
        <v>5000</v>
      </c>
      <c r="J102" s="15">
        <v>5000</v>
      </c>
      <c r="K102" s="15">
        <v>0</v>
      </c>
      <c r="L102" s="44"/>
    </row>
    <row r="103" spans="1:12" ht="98.25" customHeight="1" x14ac:dyDescent="0.25">
      <c r="A103" s="20" t="s">
        <v>27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38">
        <f>I104</f>
        <v>1970000</v>
      </c>
      <c r="J103" s="38">
        <f>J104</f>
        <v>1970000</v>
      </c>
      <c r="K103" s="38">
        <f>K104</f>
        <v>553371.24</v>
      </c>
      <c r="L103" s="38">
        <v>28.09</v>
      </c>
    </row>
    <row r="104" spans="1:12" ht="15.75" x14ac:dyDescent="0.2">
      <c r="A104" s="5" t="s">
        <v>20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t="shared" ref="I104:K106" si="12">I105</f>
        <v>1970000</v>
      </c>
      <c r="J104" s="15">
        <f t="shared" si="12"/>
        <v>1970000</v>
      </c>
      <c r="K104" s="15">
        <f t="shared" si="12"/>
        <v>553371.24</v>
      </c>
      <c r="L104" s="44">
        <v>28.09</v>
      </c>
    </row>
    <row r="105" spans="1:12" ht="110.25" x14ac:dyDescent="0.25">
      <c r="A105" s="13" t="s">
        <v>27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2"/>
        <v>1970000</v>
      </c>
      <c r="J105" s="15">
        <f t="shared" si="12"/>
        <v>1970000</v>
      </c>
      <c r="K105" s="15">
        <f t="shared" si="12"/>
        <v>553371.24</v>
      </c>
      <c r="L105" s="44">
        <v>28.09</v>
      </c>
    </row>
    <row r="106" spans="1:12" ht="15.75" x14ac:dyDescent="0.2">
      <c r="A106" s="10" t="s">
        <v>8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2"/>
        <v>1970000</v>
      </c>
      <c r="J106" s="15">
        <f t="shared" si="12"/>
        <v>1970000</v>
      </c>
      <c r="K106" s="15">
        <f t="shared" si="12"/>
        <v>553371.24</v>
      </c>
      <c r="L106" s="44">
        <v>28.09</v>
      </c>
    </row>
    <row r="107" spans="1:12" ht="15.75" x14ac:dyDescent="0.2">
      <c r="A107" s="10" t="s">
        <v>28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1970000</v>
      </c>
      <c r="J107" s="15">
        <v>1970000</v>
      </c>
      <c r="K107" s="15">
        <v>553371.24</v>
      </c>
      <c r="L107" s="44">
        <v>28.09</v>
      </c>
    </row>
    <row r="108" spans="1:12" ht="31.5" x14ac:dyDescent="0.2">
      <c r="A108" s="32" t="s">
        <v>36</v>
      </c>
      <c r="B108" s="27">
        <v>25</v>
      </c>
      <c r="C108" s="27">
        <v>0</v>
      </c>
      <c r="D108" s="27">
        <v>27</v>
      </c>
      <c r="E108" s="27"/>
      <c r="F108" s="27"/>
      <c r="G108" s="27"/>
      <c r="H108" s="27"/>
      <c r="I108" s="27">
        <f t="shared" ref="I108:J111" si="13">I109</f>
        <v>0</v>
      </c>
      <c r="J108" s="27">
        <f t="shared" si="13"/>
        <v>0</v>
      </c>
      <c r="K108" s="27"/>
      <c r="L108" s="46"/>
    </row>
    <row r="109" spans="1:12" ht="15.75" x14ac:dyDescent="0.2">
      <c r="A109" s="5" t="s">
        <v>20</v>
      </c>
      <c r="B109" s="23">
        <v>25</v>
      </c>
      <c r="C109" s="23">
        <v>0</v>
      </c>
      <c r="D109" s="23">
        <v>27</v>
      </c>
      <c r="E109" s="23">
        <v>925</v>
      </c>
      <c r="F109" s="23"/>
      <c r="G109" s="23"/>
      <c r="H109" s="23"/>
      <c r="I109" s="23">
        <f t="shared" si="13"/>
        <v>0</v>
      </c>
      <c r="J109" s="23">
        <f t="shared" si="13"/>
        <v>0</v>
      </c>
      <c r="K109" s="23"/>
      <c r="L109" s="46"/>
    </row>
    <row r="110" spans="1:12" ht="31.5" x14ac:dyDescent="0.2">
      <c r="A110" s="33" t="s">
        <v>40</v>
      </c>
      <c r="B110" s="23">
        <v>25</v>
      </c>
      <c r="C110" s="23">
        <v>0</v>
      </c>
      <c r="D110" s="23">
        <v>27</v>
      </c>
      <c r="E110" s="23">
        <v>925</v>
      </c>
      <c r="F110" s="23" t="s">
        <v>37</v>
      </c>
      <c r="G110" s="23"/>
      <c r="H110" s="23"/>
      <c r="I110" s="23">
        <f t="shared" si="13"/>
        <v>0</v>
      </c>
      <c r="J110" s="23">
        <f t="shared" si="13"/>
        <v>0</v>
      </c>
      <c r="K110" s="23"/>
      <c r="L110" s="46"/>
    </row>
    <row r="111" spans="1:12" ht="47.25" x14ac:dyDescent="0.2">
      <c r="A111" s="10" t="s">
        <v>14</v>
      </c>
      <c r="B111" s="23">
        <v>25</v>
      </c>
      <c r="C111" s="23">
        <v>0</v>
      </c>
      <c r="D111" s="23">
        <v>27</v>
      </c>
      <c r="E111" s="23">
        <v>925</v>
      </c>
      <c r="F111" s="23" t="s">
        <v>37</v>
      </c>
      <c r="G111" s="23">
        <v>200</v>
      </c>
      <c r="H111" s="23"/>
      <c r="I111" s="23">
        <f t="shared" si="13"/>
        <v>0</v>
      </c>
      <c r="J111" s="23">
        <f t="shared" si="13"/>
        <v>0</v>
      </c>
      <c r="K111" s="23"/>
      <c r="L111" s="46"/>
    </row>
    <row r="112" spans="1:12" ht="47.25" x14ac:dyDescent="0.2">
      <c r="A112" s="10" t="s">
        <v>11</v>
      </c>
      <c r="B112" s="23">
        <v>25</v>
      </c>
      <c r="C112" s="23">
        <v>0</v>
      </c>
      <c r="D112" s="23">
        <v>27</v>
      </c>
      <c r="E112" s="23">
        <v>925</v>
      </c>
      <c r="F112" s="23" t="s">
        <v>37</v>
      </c>
      <c r="G112" s="23">
        <v>240</v>
      </c>
      <c r="H112" s="23"/>
      <c r="I112" s="23">
        <v>0</v>
      </c>
      <c r="J112" s="23">
        <v>0</v>
      </c>
      <c r="K112" s="23"/>
      <c r="L112" s="46"/>
    </row>
    <row r="113" spans="1:12" ht="15.75" hidden="1" x14ac:dyDescent="0.2">
      <c r="A113" s="11"/>
      <c r="B113" s="17"/>
      <c r="C113" s="17"/>
      <c r="D113" s="17"/>
      <c r="E113" s="17"/>
      <c r="F113" s="17"/>
      <c r="G113" s="17">
        <v>244</v>
      </c>
      <c r="H113" s="17"/>
      <c r="I113" s="17">
        <f>I114+I115</f>
        <v>5000</v>
      </c>
      <c r="J113" s="17">
        <f>J114+J115</f>
        <v>5000</v>
      </c>
      <c r="K113" s="17">
        <f>K114+K115</f>
        <v>5000</v>
      </c>
      <c r="L113" s="45"/>
    </row>
    <row r="114" spans="1:12" ht="15.75" hidden="1" x14ac:dyDescent="0.2">
      <c r="A114" s="12"/>
      <c r="B114" s="17"/>
      <c r="C114" s="17"/>
      <c r="D114" s="17"/>
      <c r="E114" s="17"/>
      <c r="F114" s="17"/>
      <c r="G114" s="17">
        <v>244</v>
      </c>
      <c r="H114" s="17">
        <v>290</v>
      </c>
      <c r="I114" s="17">
        <v>5000</v>
      </c>
      <c r="J114" s="17">
        <v>5000</v>
      </c>
      <c r="K114" s="17">
        <v>5000</v>
      </c>
      <c r="L114" s="45"/>
    </row>
    <row r="115" spans="1:12" ht="15.75" hidden="1" x14ac:dyDescent="0.2">
      <c r="A115" s="12"/>
      <c r="B115" s="17"/>
      <c r="C115" s="17"/>
      <c r="D115" s="17"/>
      <c r="E115" s="17"/>
      <c r="F115" s="17"/>
      <c r="G115" s="17">
        <v>244</v>
      </c>
      <c r="H115" s="17">
        <v>340</v>
      </c>
      <c r="I115" s="17"/>
      <c r="J115" s="17"/>
      <c r="K115" s="17">
        <v>0</v>
      </c>
      <c r="L115" s="45"/>
    </row>
    <row r="116" spans="1:12" ht="15.75" hidden="1" x14ac:dyDescent="0.2">
      <c r="A116" s="11"/>
      <c r="B116" s="17"/>
      <c r="C116" s="17"/>
      <c r="D116" s="17"/>
      <c r="E116" s="17"/>
      <c r="F116" s="17"/>
      <c r="G116" s="17">
        <v>540</v>
      </c>
      <c r="H116" s="17"/>
      <c r="I116" s="17">
        <f>I117+I118</f>
        <v>1970000</v>
      </c>
      <c r="J116" s="17">
        <f>J117+J118</f>
        <v>1970000</v>
      </c>
      <c r="K116" s="17">
        <f>K117+K118</f>
        <v>1970000</v>
      </c>
      <c r="L116" s="45"/>
    </row>
    <row r="117" spans="1:12" ht="15.75" hidden="1" x14ac:dyDescent="0.2">
      <c r="A117" s="12"/>
      <c r="B117" s="17"/>
      <c r="C117" s="17"/>
      <c r="D117" s="17"/>
      <c r="E117" s="17"/>
      <c r="F117" s="17"/>
      <c r="G117" s="17">
        <v>540</v>
      </c>
      <c r="H117" s="17">
        <v>251</v>
      </c>
      <c r="I117" s="17">
        <v>1970000</v>
      </c>
      <c r="J117" s="17">
        <v>1970000</v>
      </c>
      <c r="K117" s="17">
        <v>1970000</v>
      </c>
      <c r="L117" s="45"/>
    </row>
    <row r="118" spans="1:12" ht="15.75" hidden="1" x14ac:dyDescent="0.2">
      <c r="A118" s="1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45"/>
    </row>
    <row r="119" spans="1:12" ht="15.75" hidden="1" x14ac:dyDescent="0.2">
      <c r="A119" s="12"/>
      <c r="B119" s="17"/>
      <c r="C119" s="17"/>
      <c r="D119" s="17"/>
      <c r="E119" s="17"/>
      <c r="F119" s="17"/>
      <c r="G119" s="17"/>
      <c r="H119" s="17">
        <v>225</v>
      </c>
      <c r="I119" s="17">
        <v>61011</v>
      </c>
      <c r="J119" s="17">
        <v>61011</v>
      </c>
      <c r="K119" s="17">
        <v>61011</v>
      </c>
      <c r="L119" s="45"/>
    </row>
    <row r="120" spans="1:12" ht="64.5" customHeight="1" x14ac:dyDescent="0.2">
      <c r="A120" s="40" t="s">
        <v>46</v>
      </c>
      <c r="B120" s="43">
        <v>26</v>
      </c>
      <c r="C120" s="43"/>
      <c r="D120" s="43"/>
      <c r="E120" s="43"/>
      <c r="F120" s="43"/>
      <c r="G120" s="43"/>
      <c r="H120" s="43"/>
      <c r="I120" s="43">
        <f>I121+I126</f>
        <v>1866454.61</v>
      </c>
      <c r="J120" s="43">
        <f>J121+J126</f>
        <v>1866454.61</v>
      </c>
      <c r="K120" s="43">
        <f>K121+K126</f>
        <v>0</v>
      </c>
      <c r="L120" s="47"/>
    </row>
    <row r="121" spans="1:12" ht="78.75" x14ac:dyDescent="0.2">
      <c r="A121" s="41" t="s">
        <v>42</v>
      </c>
      <c r="B121" s="27">
        <v>26</v>
      </c>
      <c r="C121" s="27">
        <v>0</v>
      </c>
      <c r="D121" s="27">
        <v>22</v>
      </c>
      <c r="E121" s="27"/>
      <c r="F121" s="27"/>
      <c r="G121" s="27"/>
      <c r="H121" s="27">
        <v>61011</v>
      </c>
      <c r="I121" s="27"/>
      <c r="J121" s="27"/>
      <c r="K121" s="27">
        <f>K122</f>
        <v>0</v>
      </c>
      <c r="L121" s="48"/>
    </row>
    <row r="122" spans="1:12" ht="15.75" x14ac:dyDescent="0.2">
      <c r="A122" s="10" t="s">
        <v>20</v>
      </c>
      <c r="B122" s="23">
        <v>26</v>
      </c>
      <c r="C122" s="23">
        <v>0</v>
      </c>
      <c r="D122" s="23">
        <v>22</v>
      </c>
      <c r="E122" s="23">
        <v>925</v>
      </c>
      <c r="F122" s="23"/>
      <c r="G122" s="23"/>
      <c r="H122" s="23">
        <v>61011</v>
      </c>
      <c r="I122" s="23"/>
      <c r="J122" s="23"/>
      <c r="K122" s="23">
        <f>K123</f>
        <v>0</v>
      </c>
      <c r="L122" s="46"/>
    </row>
    <row r="123" spans="1:12" ht="78.75" x14ac:dyDescent="0.2">
      <c r="A123" s="10" t="s">
        <v>42</v>
      </c>
      <c r="B123" s="23">
        <v>26</v>
      </c>
      <c r="C123" s="23">
        <v>0</v>
      </c>
      <c r="D123" s="23">
        <v>22</v>
      </c>
      <c r="E123" s="23">
        <v>925</v>
      </c>
      <c r="F123" s="23" t="s">
        <v>43</v>
      </c>
      <c r="G123" s="23"/>
      <c r="H123" s="23">
        <v>61011</v>
      </c>
      <c r="I123" s="23"/>
      <c r="J123" s="23"/>
      <c r="K123" s="23">
        <f>K124</f>
        <v>0</v>
      </c>
      <c r="L123" s="46"/>
    </row>
    <row r="124" spans="1:12" ht="47.25" x14ac:dyDescent="0.2">
      <c r="A124" s="34" t="s">
        <v>14</v>
      </c>
      <c r="B124" s="23">
        <v>26</v>
      </c>
      <c r="C124" s="23">
        <v>0</v>
      </c>
      <c r="D124" s="23">
        <v>22</v>
      </c>
      <c r="E124" s="23">
        <v>925</v>
      </c>
      <c r="F124" s="23" t="s">
        <v>43</v>
      </c>
      <c r="G124" s="23">
        <v>200</v>
      </c>
      <c r="H124" s="23">
        <v>61011</v>
      </c>
      <c r="I124" s="23"/>
      <c r="J124" s="23"/>
      <c r="K124" s="23">
        <f>K125</f>
        <v>0</v>
      </c>
      <c r="L124" s="46"/>
    </row>
    <row r="125" spans="1:12" ht="47.25" x14ac:dyDescent="0.2">
      <c r="A125" s="10" t="s">
        <v>11</v>
      </c>
      <c r="B125" s="23">
        <v>26</v>
      </c>
      <c r="C125" s="23">
        <v>0</v>
      </c>
      <c r="D125" s="23">
        <v>22</v>
      </c>
      <c r="E125" s="23">
        <v>925</v>
      </c>
      <c r="F125" s="23" t="s">
        <v>43</v>
      </c>
      <c r="G125" s="23">
        <v>240</v>
      </c>
      <c r="H125" s="23">
        <v>61011</v>
      </c>
      <c r="I125" s="23"/>
      <c r="J125" s="23"/>
      <c r="K125" s="23">
        <v>0</v>
      </c>
      <c r="L125" s="46"/>
    </row>
    <row r="126" spans="1:12" ht="31.5" x14ac:dyDescent="0.2">
      <c r="A126" s="35" t="s">
        <v>38</v>
      </c>
      <c r="B126" s="27">
        <v>26</v>
      </c>
      <c r="C126" s="27">
        <v>0</v>
      </c>
      <c r="D126" s="27" t="s">
        <v>39</v>
      </c>
      <c r="E126" s="27"/>
      <c r="F126" s="27"/>
      <c r="G126" s="27"/>
      <c r="H126" s="27"/>
      <c r="I126" s="27">
        <v>1866454.61</v>
      </c>
      <c r="J126" s="27">
        <v>1866454.61</v>
      </c>
      <c r="K126" s="27"/>
      <c r="L126" s="48"/>
    </row>
    <row r="127" spans="1:12" ht="15.75" x14ac:dyDescent="0.2">
      <c r="A127" s="5" t="s">
        <v>20</v>
      </c>
      <c r="B127" s="23">
        <v>26</v>
      </c>
      <c r="C127" s="23">
        <v>0</v>
      </c>
      <c r="D127" s="23" t="s">
        <v>39</v>
      </c>
      <c r="E127" s="23">
        <v>925</v>
      </c>
      <c r="F127" s="23"/>
      <c r="G127" s="23"/>
      <c r="H127" s="23"/>
      <c r="I127" s="23">
        <v>1866454.61</v>
      </c>
      <c r="J127" s="23">
        <v>1866454.61</v>
      </c>
      <c r="K127" s="23"/>
      <c r="L127" s="46"/>
    </row>
    <row r="128" spans="1:12" ht="31.5" x14ac:dyDescent="0.2">
      <c r="A128" s="33" t="s">
        <v>41</v>
      </c>
      <c r="B128" s="23">
        <v>26</v>
      </c>
      <c r="C128" s="23">
        <v>0</v>
      </c>
      <c r="D128" s="23" t="s">
        <v>39</v>
      </c>
      <c r="E128" s="23">
        <v>925</v>
      </c>
      <c r="F128" s="23">
        <v>55550</v>
      </c>
      <c r="G128" s="23"/>
      <c r="H128" s="23"/>
      <c r="I128" s="23">
        <v>1866454.61</v>
      </c>
      <c r="J128" s="23">
        <v>1866454.61</v>
      </c>
      <c r="K128" s="23"/>
      <c r="L128" s="46"/>
    </row>
    <row r="129" spans="1:13" ht="47.25" x14ac:dyDescent="0.2">
      <c r="A129" s="10" t="s">
        <v>14</v>
      </c>
      <c r="B129" s="23">
        <v>26</v>
      </c>
      <c r="C129" s="23">
        <v>0</v>
      </c>
      <c r="D129" s="23" t="s">
        <v>39</v>
      </c>
      <c r="E129" s="23">
        <v>925</v>
      </c>
      <c r="F129" s="23">
        <v>55550</v>
      </c>
      <c r="G129" s="23">
        <v>200</v>
      </c>
      <c r="H129" s="23"/>
      <c r="I129" s="23">
        <v>1866454.61</v>
      </c>
      <c r="J129" s="23">
        <v>1866454.61</v>
      </c>
      <c r="K129" s="23"/>
      <c r="L129" s="46"/>
    </row>
    <row r="130" spans="1:13" ht="47.25" x14ac:dyDescent="0.2">
      <c r="A130" s="10" t="s">
        <v>11</v>
      </c>
      <c r="B130" s="23">
        <v>26</v>
      </c>
      <c r="C130" s="23">
        <v>0</v>
      </c>
      <c r="D130" s="23" t="s">
        <v>39</v>
      </c>
      <c r="E130" s="23">
        <v>925</v>
      </c>
      <c r="F130" s="23">
        <v>55550</v>
      </c>
      <c r="G130" s="23">
        <v>240</v>
      </c>
      <c r="H130" s="23"/>
      <c r="I130" s="23">
        <v>1866454.61</v>
      </c>
      <c r="J130" s="23">
        <v>1866454.61</v>
      </c>
      <c r="K130" s="23"/>
      <c r="L130" s="46"/>
    </row>
    <row r="131" spans="1:13" ht="18.75" x14ac:dyDescent="0.2">
      <c r="A131" s="42" t="s">
        <v>31</v>
      </c>
      <c r="B131" s="26">
        <v>30</v>
      </c>
      <c r="C131" s="26"/>
      <c r="D131" s="26"/>
      <c r="E131" s="26"/>
      <c r="F131" s="26"/>
      <c r="G131" s="26"/>
      <c r="H131" s="26"/>
      <c r="I131" s="26">
        <f t="shared" ref="I131:K133" si="14">I132</f>
        <v>15500</v>
      </c>
      <c r="J131" s="26">
        <f t="shared" si="14"/>
        <v>15500</v>
      </c>
      <c r="K131" s="26">
        <f t="shared" si="14"/>
        <v>0</v>
      </c>
      <c r="L131" s="49"/>
    </row>
    <row r="132" spans="1:13" ht="15.75" x14ac:dyDescent="0.2">
      <c r="A132" s="5" t="s">
        <v>20</v>
      </c>
      <c r="B132" s="27">
        <v>30</v>
      </c>
      <c r="C132" s="27">
        <v>0</v>
      </c>
      <c r="D132" s="28" t="s">
        <v>32</v>
      </c>
      <c r="E132" s="27">
        <v>925</v>
      </c>
      <c r="F132" s="27"/>
      <c r="G132" s="27"/>
      <c r="H132" s="27"/>
      <c r="I132" s="27">
        <f t="shared" si="14"/>
        <v>15500</v>
      </c>
      <c r="J132" s="27">
        <f t="shared" si="14"/>
        <v>15500</v>
      </c>
      <c r="K132" s="27">
        <f t="shared" si="14"/>
        <v>0</v>
      </c>
      <c r="L132" s="48"/>
    </row>
    <row r="133" spans="1:13" ht="31.5" x14ac:dyDescent="0.2">
      <c r="A133" s="24" t="s">
        <v>33</v>
      </c>
      <c r="B133" s="27">
        <v>30</v>
      </c>
      <c r="C133" s="27">
        <v>0</v>
      </c>
      <c r="D133" s="28" t="s">
        <v>32</v>
      </c>
      <c r="E133" s="27">
        <v>925</v>
      </c>
      <c r="F133" s="27">
        <v>80060</v>
      </c>
      <c r="G133" s="27"/>
      <c r="H133" s="27"/>
      <c r="I133" s="27">
        <f t="shared" si="14"/>
        <v>15500</v>
      </c>
      <c r="J133" s="27">
        <f t="shared" si="14"/>
        <v>15500</v>
      </c>
      <c r="K133" s="27">
        <f t="shared" si="14"/>
        <v>0</v>
      </c>
      <c r="L133" s="48"/>
    </row>
    <row r="134" spans="1:13" ht="15.75" x14ac:dyDescent="0.2">
      <c r="A134" s="30" t="s">
        <v>2</v>
      </c>
      <c r="B134" s="23">
        <v>30</v>
      </c>
      <c r="C134" s="23">
        <v>0</v>
      </c>
      <c r="D134" s="29" t="s">
        <v>32</v>
      </c>
      <c r="E134" s="27">
        <v>925</v>
      </c>
      <c r="F134" s="23">
        <v>80060</v>
      </c>
      <c r="G134" s="23">
        <v>800</v>
      </c>
      <c r="H134" s="23"/>
      <c r="I134" s="23">
        <f>I135</f>
        <v>15500</v>
      </c>
      <c r="J134" s="23">
        <f>J135</f>
        <v>15500</v>
      </c>
      <c r="K134" s="23"/>
      <c r="L134" s="46"/>
    </row>
    <row r="135" spans="1:13" ht="15.75" x14ac:dyDescent="0.2">
      <c r="A135" s="30" t="s">
        <v>34</v>
      </c>
      <c r="B135" s="23">
        <v>30</v>
      </c>
      <c r="C135" s="23">
        <v>0</v>
      </c>
      <c r="D135" s="29" t="s">
        <v>32</v>
      </c>
      <c r="E135" s="27">
        <v>925</v>
      </c>
      <c r="F135" s="23">
        <v>80060</v>
      </c>
      <c r="G135" s="23">
        <v>880</v>
      </c>
      <c r="H135" s="23"/>
      <c r="I135" s="23">
        <v>15500</v>
      </c>
      <c r="J135" s="23">
        <v>15500</v>
      </c>
      <c r="K135" s="23">
        <v>0</v>
      </c>
      <c r="L135" s="46"/>
    </row>
    <row r="136" spans="1:13" ht="15.75" x14ac:dyDescent="0.2">
      <c r="A136" s="19" t="s">
        <v>29</v>
      </c>
      <c r="B136" s="19"/>
      <c r="C136" s="19"/>
      <c r="D136" s="19"/>
      <c r="E136" s="19"/>
      <c r="F136" s="19"/>
      <c r="G136" s="19"/>
      <c r="H136" s="22"/>
      <c r="I136" s="38">
        <f>I131+I120+I10</f>
        <v>14669922.24</v>
      </c>
      <c r="J136" s="38">
        <f>J131+J120+J10</f>
        <v>14669922.24</v>
      </c>
      <c r="K136" s="38">
        <f>K131+K120+K10</f>
        <v>1814412.95</v>
      </c>
      <c r="L136" s="38">
        <v>12.37</v>
      </c>
      <c r="M136" t="e">
        <f>SUM(M18:M118)</f>
        <v>#REF!</v>
      </c>
    </row>
    <row r="141" spans="1:13" x14ac:dyDescent="0.2">
      <c r="M141" t="e">
        <f>M139-M136</f>
        <v>#REF!</v>
      </c>
    </row>
    <row r="142" spans="1:13" hidden="1" x14ac:dyDescent="0.2"/>
    <row r="154" spans="7:7" x14ac:dyDescent="0.2">
      <c r="G154" t="s">
        <v>55</v>
      </c>
    </row>
  </sheetData>
  <mergeCells count="6">
    <mergeCell ref="I7:L7"/>
    <mergeCell ref="F2:L2"/>
    <mergeCell ref="D3:L3"/>
    <mergeCell ref="D4:L4"/>
    <mergeCell ref="D5:L5"/>
    <mergeCell ref="A6:L6"/>
  </mergeCells>
  <pageMargins left="0.70866141732283472" right="0.39370078740157483" top="0.59055118110236227" bottom="0.39370078740157483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2019-06-14T12:17:56Z</dcterms:modified>
</cp:coreProperties>
</file>