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523448CC-0DA1-46B4-B2F9-92A5FD26943B}" xr6:coauthVersionLast="45" xr6:coauthVersionMax="45" xr10:uidLastSave="{00000000-0000-0000-0000-000000000000}"/>
  <bookViews>
    <workbookView xWindow="-120" yWindow="-120" windowWidth="29040" windowHeight="15840" tabRatio="565"/>
  </bookViews>
  <sheets>
    <sheet name="Лист1" sheetId="3" r:id="rId1"/>
  </sheets>
  <definedNames>
    <definedName name="_xlnm.Print_Area" localSheetId="0">Лист1!$A$1:$M$127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9" i="3" l="1"/>
  <c r="K118" i="3" s="1"/>
  <c r="K117" i="3" s="1"/>
  <c r="K116" i="3" s="1"/>
  <c r="K115" i="3" s="1"/>
  <c r="K111" i="3"/>
  <c r="K108" i="3"/>
  <c r="K106" i="3"/>
  <c r="K105" i="3" s="1"/>
  <c r="K104" i="3" s="1"/>
  <c r="K103" i="3" s="1"/>
  <c r="K101" i="3"/>
  <c r="K100" i="3" s="1"/>
  <c r="K99" i="3" s="1"/>
  <c r="K98" i="3" s="1"/>
  <c r="K96" i="3"/>
  <c r="K95" i="3" s="1"/>
  <c r="K94" i="3" s="1"/>
  <c r="K93" i="3" s="1"/>
  <c r="K91" i="3"/>
  <c r="K89" i="3"/>
  <c r="K88" i="3" s="1"/>
  <c r="K87" i="3" s="1"/>
  <c r="K86" i="3" s="1"/>
  <c r="K82" i="3"/>
  <c r="K80" i="3"/>
  <c r="K79" i="3"/>
  <c r="K78" i="3"/>
  <c r="K77" i="3" s="1"/>
  <c r="K71" i="3"/>
  <c r="K69" i="3"/>
  <c r="K68" i="3"/>
  <c r="K67" i="3" s="1"/>
  <c r="K66" i="3" s="1"/>
  <c r="K63" i="3"/>
  <c r="K61" i="3"/>
  <c r="K60" i="3" s="1"/>
  <c r="K59" i="3" s="1"/>
  <c r="K58" i="3" s="1"/>
  <c r="K54" i="3"/>
  <c r="K52" i="3"/>
  <c r="K51" i="3" s="1"/>
  <c r="K50" i="3" s="1"/>
  <c r="K49" i="3" s="1"/>
  <c r="K47" i="3"/>
  <c r="K46" i="3" s="1"/>
  <c r="K44" i="3"/>
  <c r="K42" i="3"/>
  <c r="K41" i="3" s="1"/>
  <c r="K37" i="3"/>
  <c r="K35" i="3"/>
  <c r="K34" i="3"/>
  <c r="K33" i="3" s="1"/>
  <c r="K32" i="3" s="1"/>
  <c r="K30" i="3"/>
  <c r="K28" i="3"/>
  <c r="K26" i="3"/>
  <c r="K24" i="3"/>
  <c r="K22" i="3"/>
  <c r="K21" i="3"/>
  <c r="K20" i="3" s="1"/>
  <c r="K19" i="3" s="1"/>
  <c r="K16" i="3"/>
  <c r="K14" i="3"/>
  <c r="K13" i="3" s="1"/>
  <c r="K12" i="3" s="1"/>
  <c r="K11" i="3" s="1"/>
  <c r="L119" i="3"/>
  <c r="L118" i="3" s="1"/>
  <c r="L117" i="3" s="1"/>
  <c r="L116" i="3" s="1"/>
  <c r="L115" i="3" s="1"/>
  <c r="I80" i="3"/>
  <c r="I79" i="3"/>
  <c r="I78" i="3"/>
  <c r="I77" i="3" s="1"/>
  <c r="N77" i="3" s="1"/>
  <c r="I71" i="3"/>
  <c r="I69" i="3"/>
  <c r="I68" i="3" s="1"/>
  <c r="I67" i="3" s="1"/>
  <c r="I66" i="3" s="1"/>
  <c r="N66" i="3" s="1"/>
  <c r="I63" i="3"/>
  <c r="I61" i="3"/>
  <c r="I60" i="3"/>
  <c r="I59" i="3"/>
  <c r="I58" i="3" s="1"/>
  <c r="N58" i="3" s="1"/>
  <c r="J119" i="3"/>
  <c r="J118" i="3"/>
  <c r="J117" i="3" s="1"/>
  <c r="J116" i="3" s="1"/>
  <c r="J115" i="3" s="1"/>
  <c r="J111" i="3"/>
  <c r="J108" i="3"/>
  <c r="J106" i="3"/>
  <c r="J105" i="3"/>
  <c r="J104" i="3"/>
  <c r="J103" i="3" s="1"/>
  <c r="J101" i="3"/>
  <c r="J100" i="3"/>
  <c r="J99" i="3"/>
  <c r="J98" i="3" s="1"/>
  <c r="J96" i="3"/>
  <c r="J95" i="3"/>
  <c r="J94" i="3"/>
  <c r="J93" i="3" s="1"/>
  <c r="J91" i="3"/>
  <c r="J89" i="3"/>
  <c r="J88" i="3"/>
  <c r="J87" i="3" s="1"/>
  <c r="J86" i="3" s="1"/>
  <c r="J82" i="3"/>
  <c r="J80" i="3"/>
  <c r="J79" i="3" s="1"/>
  <c r="J78" i="3" s="1"/>
  <c r="J77" i="3" s="1"/>
  <c r="J71" i="3"/>
  <c r="J69" i="3"/>
  <c r="J68" i="3"/>
  <c r="J67" i="3"/>
  <c r="J66" i="3"/>
  <c r="J63" i="3"/>
  <c r="J61" i="3"/>
  <c r="J60" i="3"/>
  <c r="J59" i="3"/>
  <c r="J58" i="3" s="1"/>
  <c r="J54" i="3"/>
  <c r="J52" i="3"/>
  <c r="J51" i="3"/>
  <c r="J50" i="3" s="1"/>
  <c r="J49" i="3" s="1"/>
  <c r="J47" i="3"/>
  <c r="J46" i="3"/>
  <c r="J44" i="3"/>
  <c r="J42" i="3"/>
  <c r="J41" i="3"/>
  <c r="I119" i="3"/>
  <c r="I118" i="3" s="1"/>
  <c r="I117" i="3" s="1"/>
  <c r="I116" i="3" s="1"/>
  <c r="I115" i="3" s="1"/>
  <c r="I47" i="3"/>
  <c r="I46" i="3"/>
  <c r="I111" i="3"/>
  <c r="I108" i="3"/>
  <c r="I106" i="3"/>
  <c r="I105" i="3"/>
  <c r="I104" i="3"/>
  <c r="I103" i="3"/>
  <c r="I101" i="3"/>
  <c r="I100" i="3"/>
  <c r="I99" i="3"/>
  <c r="I98" i="3"/>
  <c r="I96" i="3"/>
  <c r="I95" i="3"/>
  <c r="I94" i="3"/>
  <c r="I93" i="3"/>
  <c r="I91" i="3"/>
  <c r="I89" i="3"/>
  <c r="I88" i="3" s="1"/>
  <c r="I87" i="3" s="1"/>
  <c r="I86" i="3" s="1"/>
  <c r="I82" i="3"/>
  <c r="I54" i="3"/>
  <c r="I52" i="3"/>
  <c r="I51" i="3" s="1"/>
  <c r="I50" i="3" s="1"/>
  <c r="I49" i="3" s="1"/>
  <c r="N49" i="3" s="1"/>
  <c r="I44" i="3"/>
  <c r="I42" i="3"/>
  <c r="I41" i="3" s="1"/>
  <c r="I37" i="3"/>
  <c r="I35" i="3"/>
  <c r="I34" i="3"/>
  <c r="I33" i="3" s="1"/>
  <c r="I32" i="3" s="1"/>
  <c r="N32" i="3" s="1"/>
  <c r="I30" i="3"/>
  <c r="I28" i="3"/>
  <c r="I26" i="3"/>
  <c r="I24" i="3"/>
  <c r="I22" i="3"/>
  <c r="I21" i="3" s="1"/>
  <c r="I20" i="3" s="1"/>
  <c r="I19" i="3" s="1"/>
  <c r="I16" i="3"/>
  <c r="I14" i="3"/>
  <c r="I13" i="3"/>
  <c r="I12" i="3" s="1"/>
  <c r="I11" i="3" s="1"/>
  <c r="J37" i="3"/>
  <c r="J36" i="3"/>
  <c r="J35" i="3" s="1"/>
  <c r="J34" i="3" s="1"/>
  <c r="J33" i="3" s="1"/>
  <c r="J32" i="3" s="1"/>
  <c r="J30" i="3"/>
  <c r="J28" i="3"/>
  <c r="J26" i="3"/>
  <c r="J24" i="3"/>
  <c r="J22" i="3"/>
  <c r="J21" i="3"/>
  <c r="J20" i="3" s="1"/>
  <c r="J19" i="3" s="1"/>
  <c r="J16" i="3"/>
  <c r="J14" i="3"/>
  <c r="J13" i="3" s="1"/>
  <c r="J12" i="3" s="1"/>
  <c r="J11" i="3" s="1"/>
  <c r="L91" i="3"/>
  <c r="L96" i="3"/>
  <c r="L95" i="3"/>
  <c r="L94" i="3" s="1"/>
  <c r="L93" i="3" s="1"/>
  <c r="L89" i="3"/>
  <c r="L88" i="3"/>
  <c r="L87" i="3" s="1"/>
  <c r="L86" i="3" s="1"/>
  <c r="L82" i="3"/>
  <c r="L80" i="3"/>
  <c r="L79" i="3" s="1"/>
  <c r="L78" i="3" s="1"/>
  <c r="L77" i="3" s="1"/>
  <c r="L71" i="3"/>
  <c r="L69" i="3"/>
  <c r="L68" i="3"/>
  <c r="L67" i="3" s="1"/>
  <c r="L66" i="3" s="1"/>
  <c r="L63" i="3"/>
  <c r="L61" i="3"/>
  <c r="L60" i="3" s="1"/>
  <c r="L59" i="3" s="1"/>
  <c r="L58" i="3" s="1"/>
  <c r="L16" i="3"/>
  <c r="L14" i="3"/>
  <c r="L13" i="3"/>
  <c r="L12" i="3" s="1"/>
  <c r="L11" i="3" s="1"/>
  <c r="L111" i="3"/>
  <c r="L101" i="3"/>
  <c r="L100" i="3" s="1"/>
  <c r="L99" i="3" s="1"/>
  <c r="L98" i="3" s="1"/>
  <c r="L108" i="3"/>
  <c r="L54" i="3"/>
  <c r="L52" i="3"/>
  <c r="L51" i="3" s="1"/>
  <c r="L50" i="3" s="1"/>
  <c r="L49" i="3" s="1"/>
  <c r="L44" i="3"/>
  <c r="L42" i="3"/>
  <c r="L41" i="3"/>
  <c r="L40" i="3" s="1"/>
  <c r="L39" i="3" s="1"/>
  <c r="N39" i="3"/>
  <c r="L37" i="3"/>
  <c r="L35" i="3"/>
  <c r="L34" i="3"/>
  <c r="L33" i="3" s="1"/>
  <c r="L32" i="3" s="1"/>
  <c r="L30" i="3"/>
  <c r="L28" i="3"/>
  <c r="L26" i="3"/>
  <c r="L24" i="3"/>
  <c r="L22" i="3"/>
  <c r="L21" i="3" s="1"/>
  <c r="L20" i="3" s="1"/>
  <c r="L19" i="3" s="1"/>
  <c r="N18" i="3"/>
  <c r="N126" i="3"/>
  <c r="N131" i="3" s="1"/>
  <c r="J10" i="3" l="1"/>
  <c r="J126" i="3" s="1"/>
  <c r="L10" i="3"/>
  <c r="L126" i="3" s="1"/>
  <c r="I10" i="3"/>
  <c r="I126" i="3" s="1"/>
  <c r="K10" i="3"/>
  <c r="K126" i="3" s="1"/>
</calcChain>
</file>

<file path=xl/sharedStrings.xml><?xml version="1.0" encoding="utf-8"?>
<sst xmlns="http://schemas.openxmlformats.org/spreadsheetml/2006/main" count="115" uniqueCount="53">
  <si>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</si>
  <si>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</si>
  <si>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</si>
  <si>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</si>
  <si>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</si>
  <si>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</si>
  <si>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</si>
  <si>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</si>
  <si>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</si>
  <si>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</si>
  <si>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</si>
  <si>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</si>
  <si>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</si>
  <si>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</si>
  <si>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</si>
  <si>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</si>
  <si>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</si>
  <si>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</si>
  <si>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</si>
  <si>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</si>
  <si>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</si>
  <si>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</si>
  <si>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</si>
  <si>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</si>
  <si>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</si>
  <si>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</si>
  <si>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</si>
  <si>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</si>
  <si>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</si>
  <si>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Жирятинского сельского поселения (2019-2021 годы)</t>
  </si>
  <si>
    <t>S6170</t>
  </si>
  <si>
    <t xml:space="preserve">        Реализация программ (проектов) инициативного бюджетирования</t>
  </si>
  <si>
    <t xml:space="preserve">        Реализация программ формирования современной городской среды</t>
  </si>
  <si>
    <t>F2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</si>
  <si>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</si>
  <si>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</si>
  <si>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</si>
  <si>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</si>
  <si>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</si>
  <si>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</si>
  <si>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</si>
  <si>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Уточненная бюджетная поспись на 2021 год</t>
  </si>
  <si>
    <t>2640849,41</t>
  </si>
  <si>
    <t>10210870,41</t>
  </si>
  <si>
    <t>S5871</t>
  </si>
  <si>
    <t xml:space="preserve">       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</si>
  <si>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 xml:space="preserve">        Организация и проведение выборов и референдумов</t>
  </si>
  <si>
    <t xml:space="preserve"> от 08 июля 2021 года №с-31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</si>
  <si>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 Жирятинского сельского поселения муниципального района Брянской области за 1 полугодие 2021 года"
</t>
  </si>
  <si>
    <t>"Об исполнении бюджета Жирятинского сельского поселения муниципального района Брянской области за 1 полугодие 2021 года"</t>
  </si>
  <si>
    <t>Кассовое исполнение за 1 полугодие 2021 года</t>
  </si>
  <si>
    <t>Утверждена бюджетная роспись на 2021 год</t>
  </si>
  <si>
    <t>Уточненная бюджетная роспись на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</si>
</sst>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top" wrapText="1"/>
    </xf>
    <xf numFmtId="0" fontId="12" fillId="0" borderId="5">
      <alignment vertical="top" wrapText="1"/>
    </xf>
    <xf numFmtId="0" fontId="12" fillId="0" borderId="5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5" applyNumberFormat="1" applyFont="1" applyFill="1" applyBorder="1" applyAlignment="1">
      <alignment horizontal="center" vertical="center" wrapText="1"/>
    </xf>
    <xf numFmtId="0" fontId="6" fillId="2" borderId="4" xfId="5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 shrinkToFit="1"/>
    </xf>
    <xf numFmtId="0" fontId="16" fillId="0" borderId="5" xfId="2" applyNumberFormat="1" applyFont="1" applyProtection="1">
      <alignment vertical="top" wrapText="1"/>
    </xf>
    <xf numFmtId="0" fontId="17" fillId="0" borderId="5" xfId="2" applyNumberFormat="1" applyFont="1" applyProtection="1">
      <alignment vertical="top" wrapText="1"/>
    </xf>
    <xf numFmtId="0" fontId="16" fillId="0" borderId="6" xfId="2" applyNumberFormat="1" applyFont="1" applyBorder="1" applyProtection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2" fillId="0" borderId="5" xfId="1" applyNumberFormat="1" applyProtection="1">
      <alignment vertical="top" wrapText="1"/>
    </xf>
    <xf numFmtId="0" fontId="16" fillId="0" borderId="5" xfId="1" applyNumberFormat="1" applyFont="1" applyProtection="1">
      <alignment vertical="top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3" applyFont="1" applyFill="1" applyAlignment="1">
      <alignment horizontal="center" vertical="center" wrapText="1"/>
    </xf>
  </cellXfs>
  <cellStyles count="6">
    <cellStyle name="xl32" xfId="1"/>
    <cellStyle name="xl33" xfId="2"/>
    <cellStyle name="Заголовок 4" xfId="3" builtinId="19"/>
    <cellStyle name="Название" xfId="4" builtinId="15"/>
    <cellStyle name="Обычный" xfId="0" builtinId="0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4"/>
  <sheetViews>
    <sheetView tabSelected="1" view="pageBreakPreview" zoomScale="80" zoomScaleNormal="100" zoomScaleSheetLayoutView="80" workbookViewId="0">
      <selection activeCell="L116" sqref="L116"/>
    </sheetView>
  </sheetViews>
  <sheetFormatPr defaultRowHeight="12.75" x14ac:dyDescent="0.2"/>
  <cols>
    <col min="1" max="1" width="43.28515625" customWidth="1"/>
    <col min="2" max="2" width="5.140625" customWidth="1"/>
    <col min="3" max="3" width="6.7109375" customWidth="1"/>
    <col min="4" max="4" width="5.140625" customWidth="1"/>
    <col min="5" max="5" width="7.140625" customWidth="1"/>
    <col min="6" max="6" width="8.42578125" customWidth="1"/>
    <col min="7" max="7" width="5.7109375" customWidth="1"/>
    <col min="8" max="8" width="9.140625" hidden="1" customWidth="1"/>
    <col min="9" max="9" width="18.28515625" customWidth="1"/>
    <col min="10" max="10" width="17.5703125" hidden="1" customWidth="1"/>
    <col min="11" max="11" width="17.5703125" customWidth="1"/>
    <col min="12" max="12" width="13.7109375" customWidth="1"/>
    <col min="13" max="13" width="9.5703125" customWidth="1"/>
    <col min="14" max="14" width="0" hidden="1" customWidth="1"/>
  </cols>
  <sheetData>
    <row r="2" spans="1:13" ht="15.75" customHeight="1" x14ac:dyDescent="0.2">
      <c r="D2" s="1"/>
      <c r="E2" s="1"/>
      <c r="F2" s="44" t="s">
        <v>37</v>
      </c>
      <c r="G2" s="44"/>
      <c r="H2" s="44"/>
      <c r="I2" s="44"/>
      <c r="J2" s="44"/>
      <c r="K2" s="44"/>
      <c r="L2" s="44"/>
      <c r="M2" s="44"/>
    </row>
    <row r="3" spans="1:13" ht="15.75" customHeight="1" x14ac:dyDescent="0.2">
      <c r="D3" s="45" t="s">
        <v>38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34.5" customHeight="1" x14ac:dyDescent="0.2">
      <c r="D4" s="45" t="s">
        <v>49</v>
      </c>
      <c r="E4" s="45"/>
      <c r="F4" s="45"/>
      <c r="G4" s="45"/>
      <c r="H4" s="45"/>
      <c r="I4" s="45"/>
      <c r="J4" s="45"/>
      <c r="K4" s="45"/>
      <c r="L4" s="45"/>
      <c r="M4" s="45"/>
    </row>
    <row r="5" spans="1:13" ht="20.25" customHeight="1" x14ac:dyDescent="0.2">
      <c r="D5" s="45" t="s">
        <v>47</v>
      </c>
      <c r="E5" s="45"/>
      <c r="F5" s="45"/>
      <c r="G5" s="45"/>
      <c r="H5" s="45"/>
      <c r="I5" s="45"/>
      <c r="J5" s="45"/>
      <c r="K5" s="45"/>
      <c r="L5" s="45"/>
      <c r="M5" s="45"/>
    </row>
    <row r="6" spans="1:13" ht="74.25" customHeight="1" x14ac:dyDescent="0.2">
      <c r="A6" s="46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8.75" x14ac:dyDescent="0.3">
      <c r="A7" s="4"/>
      <c r="B7" s="4"/>
      <c r="C7" s="4"/>
      <c r="D7" s="4"/>
      <c r="E7" s="4"/>
      <c r="F7" s="4"/>
      <c r="G7" s="4"/>
      <c r="H7" s="4"/>
      <c r="I7" s="43" t="s">
        <v>9</v>
      </c>
      <c r="J7" s="43"/>
      <c r="K7" s="43"/>
      <c r="L7" s="43"/>
      <c r="M7" s="43"/>
    </row>
    <row r="8" spans="1:13" ht="100.5" customHeight="1" x14ac:dyDescent="0.2">
      <c r="A8" s="2" t="s">
        <v>0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</v>
      </c>
      <c r="H8" s="3" t="s">
        <v>3</v>
      </c>
      <c r="I8" s="2" t="s">
        <v>51</v>
      </c>
      <c r="J8" s="2" t="s">
        <v>41</v>
      </c>
      <c r="K8" s="2" t="s">
        <v>52</v>
      </c>
      <c r="L8" s="2" t="s">
        <v>50</v>
      </c>
      <c r="M8" s="2" t="s">
        <v>39</v>
      </c>
    </row>
    <row r="9" spans="1:13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/>
      <c r="K9" s="6"/>
      <c r="L9" s="6">
        <v>9</v>
      </c>
      <c r="M9" s="6">
        <v>10</v>
      </c>
    </row>
    <row r="10" spans="1:13" ht="60.75" customHeight="1" x14ac:dyDescent="0.2">
      <c r="A10" s="34" t="s">
        <v>29</v>
      </c>
      <c r="B10" s="24">
        <v>25</v>
      </c>
      <c r="C10" s="24"/>
      <c r="D10" s="24"/>
      <c r="E10" s="24"/>
      <c r="F10" s="24"/>
      <c r="G10" s="24"/>
      <c r="H10" s="24"/>
      <c r="I10" s="33">
        <f>I11+I19+I32+I39+I49+I58+I66+I77+I86+I93+I98+I103</f>
        <v>19502989.789999999</v>
      </c>
      <c r="J10" s="33">
        <f>J11+J19+J32+J39+J49+J58+J66+J77+J86+J93+J98</f>
        <v>15866838.24</v>
      </c>
      <c r="K10" s="33">
        <f>K11+K19+K32+K39+K49+K58+K66+K77+K86+K93+K98+K103</f>
        <v>19502989.789999999</v>
      </c>
      <c r="L10" s="33">
        <f>L11+L19+L32+L39+L49+L58+L66+L77+L98+L103</f>
        <v>4255318.3100000005</v>
      </c>
      <c r="M10" s="39">
        <v>21.82</v>
      </c>
    </row>
    <row r="11" spans="1:13" ht="48.75" customHeight="1" x14ac:dyDescent="0.25">
      <c r="A11" s="20" t="s">
        <v>12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L14" si="0">I12</f>
        <v>222089</v>
      </c>
      <c r="J11" s="19">
        <f t="shared" si="0"/>
        <v>222089</v>
      </c>
      <c r="K11" s="19">
        <f t="shared" si="0"/>
        <v>222089</v>
      </c>
      <c r="L11" s="19">
        <f t="shared" si="0"/>
        <v>92873.84</v>
      </c>
      <c r="M11" s="33">
        <v>41.82</v>
      </c>
    </row>
    <row r="12" spans="1:13" ht="20.25" customHeight="1" x14ac:dyDescent="0.2">
      <c r="A12" s="5" t="s">
        <v>19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222089</v>
      </c>
      <c r="J12" s="15">
        <f t="shared" si="0"/>
        <v>222089</v>
      </c>
      <c r="K12" s="15">
        <f t="shared" si="0"/>
        <v>222089</v>
      </c>
      <c r="L12" s="15">
        <f t="shared" si="0"/>
        <v>92873.84</v>
      </c>
      <c r="M12" s="42">
        <v>41.82</v>
      </c>
    </row>
    <row r="13" spans="1:13" ht="51" customHeight="1" x14ac:dyDescent="0.25">
      <c r="A13" s="13" t="s">
        <v>12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222089</v>
      </c>
      <c r="J13" s="15">
        <f t="shared" si="0"/>
        <v>222089</v>
      </c>
      <c r="K13" s="15">
        <f t="shared" si="0"/>
        <v>222089</v>
      </c>
      <c r="L13" s="15">
        <f t="shared" si="0"/>
        <v>92873.84</v>
      </c>
      <c r="M13" s="42">
        <v>41.82</v>
      </c>
    </row>
    <row r="14" spans="1:13" ht="27.75" customHeight="1" x14ac:dyDescent="0.2">
      <c r="A14" s="10" t="s">
        <v>8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222089</v>
      </c>
      <c r="J14" s="15">
        <f t="shared" si="0"/>
        <v>222089</v>
      </c>
      <c r="K14" s="15">
        <f t="shared" si="0"/>
        <v>222089</v>
      </c>
      <c r="L14" s="15">
        <f t="shared" si="0"/>
        <v>92873.84</v>
      </c>
      <c r="M14" s="42">
        <v>41.82</v>
      </c>
    </row>
    <row r="15" spans="1:13" ht="22.5" customHeight="1" x14ac:dyDescent="0.2">
      <c r="A15" s="10" t="s">
        <v>27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222089</v>
      </c>
      <c r="J15" s="15">
        <v>222089</v>
      </c>
      <c r="K15" s="15">
        <v>222089</v>
      </c>
      <c r="L15" s="15">
        <v>92873.84</v>
      </c>
      <c r="M15" s="42">
        <v>41.82</v>
      </c>
    </row>
    <row r="16" spans="1:13" ht="15" hidden="1" customHeight="1" x14ac:dyDescent="0.2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  <c r="L16" s="8">
        <f>L17+L18</f>
        <v>198263</v>
      </c>
      <c r="M16" s="33"/>
    </row>
    <row r="17" spans="1:14" ht="15" hidden="1" customHeight="1" x14ac:dyDescent="0.2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  <c r="L17" s="8">
        <v>198263</v>
      </c>
      <c r="M17" s="33"/>
    </row>
    <row r="18" spans="1:14" ht="15.75" hidden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3"/>
      <c r="N18" t="e">
        <f>#REF!</f>
        <v>#REF!</v>
      </c>
    </row>
    <row r="19" spans="1:14" ht="36" customHeight="1" x14ac:dyDescent="0.2">
      <c r="A19" s="18" t="s">
        <v>7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t="shared" ref="I19:L20" si="1">I20</f>
        <v>25000</v>
      </c>
      <c r="J19" s="19">
        <f t="shared" si="1"/>
        <v>15000</v>
      </c>
      <c r="K19" s="19">
        <f t="shared" si="1"/>
        <v>25000</v>
      </c>
      <c r="L19" s="19">
        <f t="shared" si="1"/>
        <v>5000</v>
      </c>
      <c r="M19" s="33">
        <v>20</v>
      </c>
    </row>
    <row r="20" spans="1:14" ht="15.75" x14ac:dyDescent="0.2">
      <c r="A20" s="5" t="s">
        <v>19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25000</v>
      </c>
      <c r="J20" s="15">
        <f t="shared" si="1"/>
        <v>15000</v>
      </c>
      <c r="K20" s="15">
        <f t="shared" si="1"/>
        <v>25000</v>
      </c>
      <c r="L20" s="15">
        <f t="shared" si="1"/>
        <v>5000</v>
      </c>
      <c r="M20" s="33">
        <v>20</v>
      </c>
    </row>
    <row r="21" spans="1:14" ht="47.25" x14ac:dyDescent="0.2">
      <c r="A21" s="5" t="s">
        <v>7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25000</v>
      </c>
      <c r="J21" s="15">
        <f>J22+J26</f>
        <v>15000</v>
      </c>
      <c r="K21" s="15">
        <f>K22+K26</f>
        <v>25000</v>
      </c>
      <c r="L21" s="15">
        <f>L22+L26</f>
        <v>5000</v>
      </c>
      <c r="M21" s="33">
        <v>20</v>
      </c>
    </row>
    <row r="22" spans="1:14" ht="39.75" customHeight="1" x14ac:dyDescent="0.2">
      <c r="A22" s="10" t="s">
        <v>13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t="shared" ref="I22:L24" si="2">I23</f>
        <v>20000</v>
      </c>
      <c r="J22" s="15">
        <f t="shared" si="2"/>
        <v>10000</v>
      </c>
      <c r="K22" s="15">
        <f t="shared" si="2"/>
        <v>20000</v>
      </c>
      <c r="L22" s="15">
        <f t="shared" si="2"/>
        <v>0</v>
      </c>
      <c r="M22" s="33"/>
    </row>
    <row r="23" spans="1:14" ht="47.25" x14ac:dyDescent="0.2">
      <c r="A23" s="10" t="s">
        <v>11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20000</v>
      </c>
      <c r="J23" s="15">
        <v>10000</v>
      </c>
      <c r="K23" s="15">
        <v>20000</v>
      </c>
      <c r="L23" s="15">
        <v>0</v>
      </c>
      <c r="M23" s="33"/>
    </row>
    <row r="24" spans="1:14" ht="15.75" hidden="1" x14ac:dyDescent="0.2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  <c r="L24" s="17">
        <f t="shared" si="2"/>
        <v>30000</v>
      </c>
      <c r="M24" s="33"/>
    </row>
    <row r="25" spans="1:14" ht="15.75" hidden="1" x14ac:dyDescent="0.2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  <c r="L25" s="17">
        <v>30000</v>
      </c>
      <c r="M25" s="33"/>
    </row>
    <row r="26" spans="1:14" ht="15.75" x14ac:dyDescent="0.2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>J27</f>
        <v>5000</v>
      </c>
      <c r="K26" s="15">
        <f>K27</f>
        <v>5000</v>
      </c>
      <c r="L26" s="15">
        <f>L27</f>
        <v>5000</v>
      </c>
      <c r="M26" s="33">
        <v>100</v>
      </c>
    </row>
    <row r="27" spans="1:14" ht="31.5" x14ac:dyDescent="0.2">
      <c r="A27" s="10" t="s">
        <v>10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  <c r="L27" s="15">
        <v>5000</v>
      </c>
      <c r="M27" s="33">
        <v>100</v>
      </c>
    </row>
    <row r="28" spans="1:14" ht="15.75" hidden="1" x14ac:dyDescent="0.2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>J29</f>
        <v>5000</v>
      </c>
      <c r="K28" s="17">
        <f>K29</f>
        <v>5000</v>
      </c>
      <c r="L28" s="17">
        <f>L29</f>
        <v>5000</v>
      </c>
      <c r="M28" s="33"/>
    </row>
    <row r="29" spans="1:14" ht="15.75" hidden="1" x14ac:dyDescent="0.2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  <c r="L29" s="17">
        <v>5000</v>
      </c>
      <c r="M29" s="33"/>
    </row>
    <row r="30" spans="1:14" ht="15.75" hidden="1" x14ac:dyDescent="0.2">
      <c r="A30" s="11"/>
      <c r="B30" s="17"/>
      <c r="C30" s="17"/>
      <c r="D30" s="17"/>
      <c r="E30" s="17"/>
      <c r="F30" s="17"/>
      <c r="G30" s="17">
        <v>244</v>
      </c>
      <c r="H30" s="17"/>
      <c r="I30" s="17">
        <f>I31</f>
        <v>12000</v>
      </c>
      <c r="J30" s="17">
        <f>J31</f>
        <v>12000</v>
      </c>
      <c r="K30" s="17">
        <f>K31</f>
        <v>12000</v>
      </c>
      <c r="L30" s="17">
        <f>L31</f>
        <v>12000</v>
      </c>
      <c r="M30" s="33"/>
    </row>
    <row r="31" spans="1:14" ht="15.75" hidden="1" x14ac:dyDescent="0.2">
      <c r="A31" s="12"/>
      <c r="B31" s="17"/>
      <c r="C31" s="17"/>
      <c r="D31" s="17"/>
      <c r="E31" s="17"/>
      <c r="F31" s="17"/>
      <c r="G31" s="17">
        <v>244</v>
      </c>
      <c r="H31" s="17">
        <v>226</v>
      </c>
      <c r="I31" s="17">
        <v>12000</v>
      </c>
      <c r="J31" s="17">
        <v>12000</v>
      </c>
      <c r="K31" s="17">
        <v>12000</v>
      </c>
      <c r="L31" s="17">
        <v>12000</v>
      </c>
      <c r="M31" s="33"/>
    </row>
    <row r="32" spans="1:14" ht="31.5" x14ac:dyDescent="0.25">
      <c r="A32" s="20" t="s">
        <v>20</v>
      </c>
      <c r="B32" s="19">
        <v>25</v>
      </c>
      <c r="C32" s="19">
        <v>0</v>
      </c>
      <c r="D32" s="19">
        <v>16</v>
      </c>
      <c r="E32" s="19"/>
      <c r="F32" s="21"/>
      <c r="G32" s="19"/>
      <c r="H32" s="19"/>
      <c r="I32" s="19">
        <f t="shared" ref="I32:L37" si="3">I33</f>
        <v>105000</v>
      </c>
      <c r="J32" s="19">
        <f t="shared" si="3"/>
        <v>15000</v>
      </c>
      <c r="K32" s="19">
        <f t="shared" si="3"/>
        <v>105000</v>
      </c>
      <c r="L32" s="19">
        <f t="shared" si="3"/>
        <v>90093</v>
      </c>
      <c r="M32" s="33">
        <v>85.81</v>
      </c>
      <c r="N32">
        <f>I32</f>
        <v>105000</v>
      </c>
    </row>
    <row r="33" spans="1:14" ht="15.75" x14ac:dyDescent="0.2">
      <c r="A33" s="5" t="s">
        <v>19</v>
      </c>
      <c r="B33" s="15">
        <v>25</v>
      </c>
      <c r="C33" s="15">
        <v>0</v>
      </c>
      <c r="D33" s="15">
        <v>16</v>
      </c>
      <c r="E33" s="15">
        <v>925</v>
      </c>
      <c r="F33" s="14"/>
      <c r="G33" s="15"/>
      <c r="H33" s="15"/>
      <c r="I33" s="15">
        <f t="shared" si="3"/>
        <v>105000</v>
      </c>
      <c r="J33" s="15">
        <f t="shared" si="3"/>
        <v>15000</v>
      </c>
      <c r="K33" s="15">
        <f t="shared" si="3"/>
        <v>105000</v>
      </c>
      <c r="L33" s="15">
        <f t="shared" si="3"/>
        <v>90093</v>
      </c>
      <c r="M33" s="33">
        <v>85.81</v>
      </c>
    </row>
    <row r="34" spans="1:14" ht="31.5" x14ac:dyDescent="0.25">
      <c r="A34" s="13" t="s">
        <v>20</v>
      </c>
      <c r="B34" s="15">
        <v>25</v>
      </c>
      <c r="C34" s="15">
        <v>0</v>
      </c>
      <c r="D34" s="15">
        <v>16</v>
      </c>
      <c r="E34" s="15">
        <v>925</v>
      </c>
      <c r="F34" s="14">
        <v>81140</v>
      </c>
      <c r="G34" s="15"/>
      <c r="H34" s="15"/>
      <c r="I34" s="15">
        <f t="shared" si="3"/>
        <v>105000</v>
      </c>
      <c r="J34" s="15">
        <f t="shared" si="3"/>
        <v>15000</v>
      </c>
      <c r="K34" s="15">
        <f t="shared" si="3"/>
        <v>105000</v>
      </c>
      <c r="L34" s="15">
        <f t="shared" si="3"/>
        <v>90093</v>
      </c>
      <c r="M34" s="33">
        <v>85.81</v>
      </c>
    </row>
    <row r="35" spans="1:14" ht="47.25" x14ac:dyDescent="0.2">
      <c r="A35" s="10" t="s">
        <v>13</v>
      </c>
      <c r="B35" s="15">
        <v>25</v>
      </c>
      <c r="C35" s="15">
        <v>0</v>
      </c>
      <c r="D35" s="15">
        <v>16</v>
      </c>
      <c r="E35" s="15">
        <v>925</v>
      </c>
      <c r="F35" s="14">
        <v>81140</v>
      </c>
      <c r="G35" s="15">
        <v>200</v>
      </c>
      <c r="H35" s="15"/>
      <c r="I35" s="15">
        <f t="shared" si="3"/>
        <v>105000</v>
      </c>
      <c r="J35" s="15">
        <f t="shared" si="3"/>
        <v>15000</v>
      </c>
      <c r="K35" s="15">
        <f t="shared" si="3"/>
        <v>105000</v>
      </c>
      <c r="L35" s="15">
        <f t="shared" si="3"/>
        <v>90093</v>
      </c>
      <c r="M35" s="33">
        <v>85.81</v>
      </c>
    </row>
    <row r="36" spans="1:14" ht="47.25" x14ac:dyDescent="0.2">
      <c r="A36" s="10" t="s">
        <v>11</v>
      </c>
      <c r="B36" s="15">
        <v>25</v>
      </c>
      <c r="C36" s="15">
        <v>0</v>
      </c>
      <c r="D36" s="15">
        <v>16</v>
      </c>
      <c r="E36" s="15">
        <v>925</v>
      </c>
      <c r="F36" s="14">
        <v>81140</v>
      </c>
      <c r="G36" s="15">
        <v>240</v>
      </c>
      <c r="H36" s="15"/>
      <c r="I36" s="15">
        <v>105000</v>
      </c>
      <c r="J36" s="15">
        <f t="shared" si="3"/>
        <v>15000</v>
      </c>
      <c r="K36" s="15">
        <v>105000</v>
      </c>
      <c r="L36" s="15">
        <v>90093</v>
      </c>
      <c r="M36" s="33">
        <v>85.81</v>
      </c>
    </row>
    <row r="37" spans="1:14" ht="15.75" hidden="1" x14ac:dyDescent="0.2">
      <c r="A37" s="11"/>
      <c r="B37" s="17"/>
      <c r="C37" s="17"/>
      <c r="D37" s="17"/>
      <c r="E37" s="17"/>
      <c r="F37" s="17"/>
      <c r="G37" s="17">
        <v>244</v>
      </c>
      <c r="H37" s="17"/>
      <c r="I37" s="17">
        <f t="shared" si="3"/>
        <v>15000</v>
      </c>
      <c r="J37" s="17">
        <f t="shared" si="3"/>
        <v>15000</v>
      </c>
      <c r="K37" s="17">
        <f t="shared" si="3"/>
        <v>15000</v>
      </c>
      <c r="L37" s="17">
        <f t="shared" si="3"/>
        <v>30000</v>
      </c>
      <c r="M37" s="33"/>
    </row>
    <row r="38" spans="1:14" ht="15.75" hidden="1" x14ac:dyDescent="0.2">
      <c r="A38" s="12"/>
      <c r="B38" s="17"/>
      <c r="C38" s="17"/>
      <c r="D38" s="17"/>
      <c r="E38" s="17"/>
      <c r="F38" s="17"/>
      <c r="G38" s="17">
        <v>244</v>
      </c>
      <c r="H38" s="17">
        <v>225</v>
      </c>
      <c r="I38" s="17">
        <v>15000</v>
      </c>
      <c r="J38" s="17">
        <v>15000</v>
      </c>
      <c r="K38" s="17">
        <v>15000</v>
      </c>
      <c r="L38" s="17">
        <v>30000</v>
      </c>
      <c r="M38" s="33"/>
    </row>
    <row r="39" spans="1:14" ht="47.25" x14ac:dyDescent="0.25">
      <c r="A39" s="20" t="s">
        <v>21</v>
      </c>
      <c r="B39" s="19">
        <v>25</v>
      </c>
      <c r="C39" s="19">
        <v>0</v>
      </c>
      <c r="D39" s="19">
        <v>18</v>
      </c>
      <c r="E39" s="19"/>
      <c r="F39" s="21"/>
      <c r="G39" s="19"/>
      <c r="H39" s="19"/>
      <c r="I39" s="31" t="s">
        <v>43</v>
      </c>
      <c r="J39" s="31" t="s">
        <v>43</v>
      </c>
      <c r="K39" s="31" t="s">
        <v>43</v>
      </c>
      <c r="L39" s="19">
        <f t="shared" ref="I39:L44" si="4">L40</f>
        <v>1349410.58</v>
      </c>
      <c r="M39" s="33">
        <v>13.22</v>
      </c>
      <c r="N39" t="str">
        <f>I39</f>
        <v>10210870,41</v>
      </c>
    </row>
    <row r="40" spans="1:14" ht="15.75" x14ac:dyDescent="0.2">
      <c r="A40" s="5" t="s">
        <v>19</v>
      </c>
      <c r="B40" s="15">
        <v>25</v>
      </c>
      <c r="C40" s="15">
        <v>0</v>
      </c>
      <c r="D40" s="15">
        <v>18</v>
      </c>
      <c r="E40" s="15">
        <v>925</v>
      </c>
      <c r="F40" s="14"/>
      <c r="G40" s="15"/>
      <c r="H40" s="15"/>
      <c r="I40" s="30" t="s">
        <v>42</v>
      </c>
      <c r="J40" s="30" t="s">
        <v>42</v>
      </c>
      <c r="K40" s="30" t="s">
        <v>42</v>
      </c>
      <c r="L40" s="15">
        <f t="shared" si="4"/>
        <v>1349410.58</v>
      </c>
      <c r="M40" s="42">
        <v>51.1</v>
      </c>
    </row>
    <row r="41" spans="1:14" ht="31.5" x14ac:dyDescent="0.25">
      <c r="A41" s="13" t="s">
        <v>21</v>
      </c>
      <c r="B41" s="15">
        <v>25</v>
      </c>
      <c r="C41" s="15">
        <v>0</v>
      </c>
      <c r="D41" s="15">
        <v>18</v>
      </c>
      <c r="E41" s="15">
        <v>925</v>
      </c>
      <c r="F41" s="14">
        <v>81600</v>
      </c>
      <c r="G41" s="15"/>
      <c r="H41" s="15"/>
      <c r="I41" s="15">
        <f t="shared" si="4"/>
        <v>2640849.41</v>
      </c>
      <c r="J41" s="15">
        <f t="shared" si="4"/>
        <v>2640849.41</v>
      </c>
      <c r="K41" s="15">
        <f t="shared" si="4"/>
        <v>2640849.41</v>
      </c>
      <c r="L41" s="15">
        <f t="shared" si="4"/>
        <v>1349410.58</v>
      </c>
      <c r="M41" s="42">
        <v>51.1</v>
      </c>
    </row>
    <row r="42" spans="1:14" ht="47.25" x14ac:dyDescent="0.2">
      <c r="A42" s="10" t="s">
        <v>13</v>
      </c>
      <c r="B42" s="15">
        <v>25</v>
      </c>
      <c r="C42" s="15">
        <v>0</v>
      </c>
      <c r="D42" s="15">
        <v>18</v>
      </c>
      <c r="E42" s="15">
        <v>925</v>
      </c>
      <c r="F42" s="14">
        <v>81600</v>
      </c>
      <c r="G42" s="15">
        <v>200</v>
      </c>
      <c r="H42" s="15"/>
      <c r="I42" s="15">
        <f t="shared" si="4"/>
        <v>2640849.41</v>
      </c>
      <c r="J42" s="15">
        <f t="shared" si="4"/>
        <v>2640849.41</v>
      </c>
      <c r="K42" s="15">
        <f t="shared" si="4"/>
        <v>2640849.41</v>
      </c>
      <c r="L42" s="15">
        <f t="shared" si="4"/>
        <v>1349410.58</v>
      </c>
      <c r="M42" s="42">
        <v>51.1</v>
      </c>
    </row>
    <row r="43" spans="1:14" ht="47.25" x14ac:dyDescent="0.2">
      <c r="A43" s="10" t="s">
        <v>11</v>
      </c>
      <c r="B43" s="15">
        <v>25</v>
      </c>
      <c r="C43" s="15">
        <v>0</v>
      </c>
      <c r="D43" s="15">
        <v>18</v>
      </c>
      <c r="E43" s="15">
        <v>925</v>
      </c>
      <c r="F43" s="14">
        <v>81600</v>
      </c>
      <c r="G43" s="15">
        <v>240</v>
      </c>
      <c r="H43" s="15"/>
      <c r="I43" s="15">
        <v>2640849.41</v>
      </c>
      <c r="J43" s="15">
        <v>2640849.41</v>
      </c>
      <c r="K43" s="15">
        <v>2640849.41</v>
      </c>
      <c r="L43" s="15">
        <v>1349410.58</v>
      </c>
      <c r="M43" s="33">
        <v>51.1</v>
      </c>
    </row>
    <row r="44" spans="1:14" ht="15.75" hidden="1" x14ac:dyDescent="0.2">
      <c r="A44" s="11"/>
      <c r="B44" s="17"/>
      <c r="C44" s="17"/>
      <c r="D44" s="17"/>
      <c r="E44" s="17"/>
      <c r="F44" s="17"/>
      <c r="G44" s="17">
        <v>244</v>
      </c>
      <c r="H44" s="17"/>
      <c r="I44" s="17">
        <f t="shared" si="4"/>
        <v>3468460</v>
      </c>
      <c r="J44" s="17">
        <f t="shared" si="4"/>
        <v>3468460</v>
      </c>
      <c r="K44" s="17">
        <f t="shared" si="4"/>
        <v>3468460</v>
      </c>
      <c r="L44" s="17">
        <f t="shared" si="4"/>
        <v>3861309</v>
      </c>
      <c r="M44" s="33"/>
    </row>
    <row r="45" spans="1:14" ht="15.75" hidden="1" x14ac:dyDescent="0.2">
      <c r="A45" s="12"/>
      <c r="B45" s="17"/>
      <c r="C45" s="17"/>
      <c r="D45" s="17"/>
      <c r="E45" s="17"/>
      <c r="F45" s="17"/>
      <c r="G45" s="17">
        <v>244</v>
      </c>
      <c r="H45" s="17">
        <v>225</v>
      </c>
      <c r="I45" s="17">
        <v>3468460</v>
      </c>
      <c r="J45" s="17">
        <v>3468460</v>
      </c>
      <c r="K45" s="17">
        <v>3468460</v>
      </c>
      <c r="L45" s="17">
        <v>3861309</v>
      </c>
      <c r="M45" s="33"/>
    </row>
    <row r="46" spans="1:14" ht="78.75" x14ac:dyDescent="0.2">
      <c r="A46" s="10" t="s">
        <v>35</v>
      </c>
      <c r="B46" s="23">
        <v>25</v>
      </c>
      <c r="C46" s="23">
        <v>0</v>
      </c>
      <c r="D46" s="23">
        <v>18</v>
      </c>
      <c r="E46" s="23">
        <v>925</v>
      </c>
      <c r="F46" s="23" t="s">
        <v>30</v>
      </c>
      <c r="G46" s="23"/>
      <c r="H46" s="23"/>
      <c r="I46" s="23">
        <f t="shared" ref="I46:K47" si="5">I47</f>
        <v>7570021</v>
      </c>
      <c r="J46" s="23">
        <f t="shared" si="5"/>
        <v>7570021</v>
      </c>
      <c r="K46" s="23">
        <f t="shared" si="5"/>
        <v>7570021</v>
      </c>
      <c r="L46" s="23"/>
      <c r="M46" s="33"/>
    </row>
    <row r="47" spans="1:14" ht="47.25" x14ac:dyDescent="0.2">
      <c r="A47" s="10" t="s">
        <v>13</v>
      </c>
      <c r="B47" s="23">
        <v>25</v>
      </c>
      <c r="C47" s="23">
        <v>0</v>
      </c>
      <c r="D47" s="23">
        <v>18</v>
      </c>
      <c r="E47" s="23">
        <v>925</v>
      </c>
      <c r="F47" s="23" t="s">
        <v>30</v>
      </c>
      <c r="G47" s="23">
        <v>200</v>
      </c>
      <c r="H47" s="23"/>
      <c r="I47" s="23">
        <f t="shared" si="5"/>
        <v>7570021</v>
      </c>
      <c r="J47" s="23">
        <f t="shared" si="5"/>
        <v>7570021</v>
      </c>
      <c r="K47" s="23">
        <f t="shared" si="5"/>
        <v>7570021</v>
      </c>
      <c r="L47" s="23"/>
      <c r="M47" s="33"/>
    </row>
    <row r="48" spans="1:14" ht="47.25" x14ac:dyDescent="0.2">
      <c r="A48" s="10" t="s">
        <v>11</v>
      </c>
      <c r="B48" s="23">
        <v>25</v>
      </c>
      <c r="C48" s="23">
        <v>0</v>
      </c>
      <c r="D48" s="23">
        <v>18</v>
      </c>
      <c r="E48" s="23">
        <v>925</v>
      </c>
      <c r="F48" s="23" t="s">
        <v>30</v>
      </c>
      <c r="G48" s="23">
        <v>240</v>
      </c>
      <c r="H48" s="23"/>
      <c r="I48" s="23">
        <v>7570021</v>
      </c>
      <c r="J48" s="23">
        <v>7570021</v>
      </c>
      <c r="K48" s="23">
        <v>7570021</v>
      </c>
      <c r="L48" s="23"/>
      <c r="M48" s="33"/>
    </row>
    <row r="49" spans="1:14" ht="31.5" x14ac:dyDescent="0.2">
      <c r="A49" s="26" t="s">
        <v>22</v>
      </c>
      <c r="B49" s="19">
        <v>25</v>
      </c>
      <c r="C49" s="19">
        <v>0</v>
      </c>
      <c r="D49" s="19">
        <v>19</v>
      </c>
      <c r="E49" s="19"/>
      <c r="F49" s="21"/>
      <c r="G49" s="19"/>
      <c r="H49" s="19"/>
      <c r="I49" s="19">
        <f t="shared" ref="I49:L52" si="6">I50</f>
        <v>1486720</v>
      </c>
      <c r="J49" s="19">
        <f t="shared" si="6"/>
        <v>1536720</v>
      </c>
      <c r="K49" s="19">
        <f t="shared" si="6"/>
        <v>1486720</v>
      </c>
      <c r="L49" s="19">
        <f t="shared" si="6"/>
        <v>516447.29</v>
      </c>
      <c r="M49" s="33">
        <v>34.74</v>
      </c>
      <c r="N49">
        <f>I49</f>
        <v>1486720</v>
      </c>
    </row>
    <row r="50" spans="1:14" ht="15.75" x14ac:dyDescent="0.2">
      <c r="A50" s="5" t="s">
        <v>19</v>
      </c>
      <c r="B50" s="15">
        <v>25</v>
      </c>
      <c r="C50" s="15">
        <v>0</v>
      </c>
      <c r="D50" s="15">
        <v>19</v>
      </c>
      <c r="E50" s="15">
        <v>925</v>
      </c>
      <c r="F50" s="14"/>
      <c r="G50" s="15"/>
      <c r="H50" s="15"/>
      <c r="I50" s="15">
        <f t="shared" si="6"/>
        <v>1486720</v>
      </c>
      <c r="J50" s="15">
        <f t="shared" si="6"/>
        <v>1536720</v>
      </c>
      <c r="K50" s="15">
        <f t="shared" si="6"/>
        <v>1486720</v>
      </c>
      <c r="L50" s="15">
        <f t="shared" si="6"/>
        <v>516447.29</v>
      </c>
      <c r="M50" s="33">
        <v>34.74</v>
      </c>
    </row>
    <row r="51" spans="1:14" ht="31.5" x14ac:dyDescent="0.25">
      <c r="A51" s="13" t="s">
        <v>22</v>
      </c>
      <c r="B51" s="15">
        <v>25</v>
      </c>
      <c r="C51" s="15">
        <v>0</v>
      </c>
      <c r="D51" s="15">
        <v>19</v>
      </c>
      <c r="E51" s="15">
        <v>925</v>
      </c>
      <c r="F51" s="14">
        <v>81690</v>
      </c>
      <c r="G51" s="15"/>
      <c r="H51" s="15"/>
      <c r="I51" s="15">
        <f t="shared" si="6"/>
        <v>1486720</v>
      </c>
      <c r="J51" s="15">
        <f t="shared" si="6"/>
        <v>1536720</v>
      </c>
      <c r="K51" s="15">
        <f t="shared" si="6"/>
        <v>1486720</v>
      </c>
      <c r="L51" s="15">
        <f t="shared" si="6"/>
        <v>516447.29</v>
      </c>
      <c r="M51" s="33">
        <v>34.74</v>
      </c>
    </row>
    <row r="52" spans="1:14" ht="47.25" x14ac:dyDescent="0.2">
      <c r="A52" s="10" t="s">
        <v>13</v>
      </c>
      <c r="B52" s="15">
        <v>25</v>
      </c>
      <c r="C52" s="15">
        <v>0</v>
      </c>
      <c r="D52" s="15">
        <v>19</v>
      </c>
      <c r="E52" s="15">
        <v>925</v>
      </c>
      <c r="F52" s="14">
        <v>81690</v>
      </c>
      <c r="G52" s="15">
        <v>200</v>
      </c>
      <c r="H52" s="15"/>
      <c r="I52" s="15">
        <f t="shared" si="6"/>
        <v>1486720</v>
      </c>
      <c r="J52" s="15">
        <f t="shared" si="6"/>
        <v>1536720</v>
      </c>
      <c r="K52" s="15">
        <f t="shared" si="6"/>
        <v>1486720</v>
      </c>
      <c r="L52" s="15">
        <f t="shared" si="6"/>
        <v>516447.29</v>
      </c>
      <c r="M52" s="33">
        <v>34.74</v>
      </c>
    </row>
    <row r="53" spans="1:14" ht="47.25" x14ac:dyDescent="0.2">
      <c r="A53" s="10" t="s">
        <v>11</v>
      </c>
      <c r="B53" s="15">
        <v>25</v>
      </c>
      <c r="C53" s="15">
        <v>0</v>
      </c>
      <c r="D53" s="15">
        <v>19</v>
      </c>
      <c r="E53" s="15">
        <v>925</v>
      </c>
      <c r="F53" s="14">
        <v>81690</v>
      </c>
      <c r="G53" s="15">
        <v>240</v>
      </c>
      <c r="H53" s="15"/>
      <c r="I53" s="15">
        <v>1486720</v>
      </c>
      <c r="J53" s="15">
        <v>1536720</v>
      </c>
      <c r="K53" s="15">
        <v>1486720</v>
      </c>
      <c r="L53" s="15">
        <v>516447.29</v>
      </c>
      <c r="M53" s="33">
        <v>34.74</v>
      </c>
    </row>
    <row r="54" spans="1:14" ht="15.75" hidden="1" x14ac:dyDescent="0.2">
      <c r="A54" s="11"/>
      <c r="B54" s="17"/>
      <c r="C54" s="17"/>
      <c r="D54" s="17"/>
      <c r="E54" s="17"/>
      <c r="F54" s="17"/>
      <c r="G54" s="17">
        <v>244</v>
      </c>
      <c r="H54" s="17"/>
      <c r="I54" s="17">
        <f>I55+I56+I57</f>
        <v>1875067</v>
      </c>
      <c r="J54" s="17">
        <f>J55+J56+J57</f>
        <v>1875067</v>
      </c>
      <c r="K54" s="17">
        <f>K55+K56+K57</f>
        <v>1875067</v>
      </c>
      <c r="L54" s="17">
        <f>L55+L56+L57</f>
        <v>1891853</v>
      </c>
      <c r="M54" s="33"/>
    </row>
    <row r="55" spans="1:14" ht="15.75" hidden="1" x14ac:dyDescent="0.2">
      <c r="A55" s="12"/>
      <c r="B55" s="17"/>
      <c r="C55" s="17"/>
      <c r="D55" s="17"/>
      <c r="E55" s="17"/>
      <c r="F55" s="17"/>
      <c r="G55" s="17">
        <v>244</v>
      </c>
      <c r="H55" s="17">
        <v>223</v>
      </c>
      <c r="I55" s="17">
        <v>1149714</v>
      </c>
      <c r="J55" s="17">
        <v>1149714</v>
      </c>
      <c r="K55" s="17">
        <v>1149714</v>
      </c>
      <c r="L55" s="17">
        <v>1166500</v>
      </c>
      <c r="M55" s="33"/>
    </row>
    <row r="56" spans="1:14" ht="15.75" hidden="1" x14ac:dyDescent="0.2">
      <c r="A56" s="12"/>
      <c r="B56" s="17"/>
      <c r="C56" s="17"/>
      <c r="D56" s="17"/>
      <c r="E56" s="17"/>
      <c r="F56" s="17"/>
      <c r="G56" s="17">
        <v>244</v>
      </c>
      <c r="H56" s="17">
        <v>225</v>
      </c>
      <c r="I56" s="17">
        <v>417600</v>
      </c>
      <c r="J56" s="17">
        <v>417600</v>
      </c>
      <c r="K56" s="17">
        <v>417600</v>
      </c>
      <c r="L56" s="17">
        <v>417600</v>
      </c>
      <c r="M56" s="33"/>
    </row>
    <row r="57" spans="1:14" ht="15.75" hidden="1" x14ac:dyDescent="0.2">
      <c r="A57" s="12"/>
      <c r="B57" s="17"/>
      <c r="C57" s="17"/>
      <c r="D57" s="17"/>
      <c r="E57" s="17"/>
      <c r="F57" s="17"/>
      <c r="G57" s="17">
        <v>244</v>
      </c>
      <c r="H57" s="17">
        <v>340</v>
      </c>
      <c r="I57" s="17">
        <v>307753</v>
      </c>
      <c r="J57" s="17">
        <v>307753</v>
      </c>
      <c r="K57" s="17">
        <v>307753</v>
      </c>
      <c r="L57" s="17">
        <v>307753</v>
      </c>
      <c r="M57" s="33"/>
    </row>
    <row r="58" spans="1:14" ht="15.75" x14ac:dyDescent="0.25">
      <c r="A58" s="20" t="s">
        <v>4</v>
      </c>
      <c r="B58" s="19">
        <v>25</v>
      </c>
      <c r="C58" s="19">
        <v>0</v>
      </c>
      <c r="D58" s="19">
        <v>20</v>
      </c>
      <c r="E58" s="19"/>
      <c r="F58" s="21"/>
      <c r="G58" s="19"/>
      <c r="H58" s="19"/>
      <c r="I58" s="19">
        <f t="shared" ref="I58:L61" si="7">I59</f>
        <v>10000</v>
      </c>
      <c r="J58" s="19">
        <f t="shared" si="7"/>
        <v>10000</v>
      </c>
      <c r="K58" s="19">
        <f t="shared" si="7"/>
        <v>10000</v>
      </c>
      <c r="L58" s="19">
        <f t="shared" si="7"/>
        <v>9999</v>
      </c>
      <c r="M58" s="33">
        <v>99.99</v>
      </c>
      <c r="N58">
        <f>I58</f>
        <v>10000</v>
      </c>
    </row>
    <row r="59" spans="1:14" ht="15.75" x14ac:dyDescent="0.2">
      <c r="A59" s="5" t="s">
        <v>19</v>
      </c>
      <c r="B59" s="15">
        <v>25</v>
      </c>
      <c r="C59" s="15">
        <v>0</v>
      </c>
      <c r="D59" s="15">
        <v>20</v>
      </c>
      <c r="E59" s="15">
        <v>925</v>
      </c>
      <c r="F59" s="14"/>
      <c r="G59" s="15"/>
      <c r="H59" s="15"/>
      <c r="I59" s="15">
        <f t="shared" si="7"/>
        <v>10000</v>
      </c>
      <c r="J59" s="15">
        <f t="shared" si="7"/>
        <v>10000</v>
      </c>
      <c r="K59" s="15">
        <f t="shared" si="7"/>
        <v>10000</v>
      </c>
      <c r="L59" s="15">
        <f t="shared" si="7"/>
        <v>9999</v>
      </c>
      <c r="M59" s="33">
        <v>99.99</v>
      </c>
    </row>
    <row r="60" spans="1:14" ht="15.75" x14ac:dyDescent="0.25">
      <c r="A60" s="13" t="s">
        <v>4</v>
      </c>
      <c r="B60" s="15">
        <v>25</v>
      </c>
      <c r="C60" s="15">
        <v>0</v>
      </c>
      <c r="D60" s="15">
        <v>20</v>
      </c>
      <c r="E60" s="15">
        <v>925</v>
      </c>
      <c r="F60" s="14">
        <v>81700</v>
      </c>
      <c r="G60" s="15"/>
      <c r="H60" s="15"/>
      <c r="I60" s="15">
        <f t="shared" si="7"/>
        <v>10000</v>
      </c>
      <c r="J60" s="15">
        <f t="shared" si="7"/>
        <v>10000</v>
      </c>
      <c r="K60" s="15">
        <f t="shared" si="7"/>
        <v>10000</v>
      </c>
      <c r="L60" s="15">
        <f t="shared" si="7"/>
        <v>9999</v>
      </c>
      <c r="M60" s="33">
        <v>99.99</v>
      </c>
    </row>
    <row r="61" spans="1:14" ht="47.25" x14ac:dyDescent="0.2">
      <c r="A61" s="10" t="s">
        <v>13</v>
      </c>
      <c r="B61" s="15">
        <v>25</v>
      </c>
      <c r="C61" s="15">
        <v>0</v>
      </c>
      <c r="D61" s="15">
        <v>20</v>
      </c>
      <c r="E61" s="15">
        <v>925</v>
      </c>
      <c r="F61" s="14">
        <v>81700</v>
      </c>
      <c r="G61" s="15">
        <v>200</v>
      </c>
      <c r="H61" s="15"/>
      <c r="I61" s="15">
        <f t="shared" si="7"/>
        <v>10000</v>
      </c>
      <c r="J61" s="15">
        <f t="shared" si="7"/>
        <v>10000</v>
      </c>
      <c r="K61" s="15">
        <f t="shared" si="7"/>
        <v>10000</v>
      </c>
      <c r="L61" s="15">
        <f t="shared" si="7"/>
        <v>9999</v>
      </c>
      <c r="M61" s="33">
        <v>99.99</v>
      </c>
    </row>
    <row r="62" spans="1:14" ht="47.25" x14ac:dyDescent="0.2">
      <c r="A62" s="10" t="s">
        <v>11</v>
      </c>
      <c r="B62" s="15">
        <v>25</v>
      </c>
      <c r="C62" s="15">
        <v>0</v>
      </c>
      <c r="D62" s="15">
        <v>20</v>
      </c>
      <c r="E62" s="15">
        <v>925</v>
      </c>
      <c r="F62" s="14">
        <v>81700</v>
      </c>
      <c r="G62" s="15">
        <v>240</v>
      </c>
      <c r="H62" s="15"/>
      <c r="I62" s="15">
        <v>10000</v>
      </c>
      <c r="J62" s="15">
        <v>10000</v>
      </c>
      <c r="K62" s="15">
        <v>10000</v>
      </c>
      <c r="L62" s="15">
        <v>9999</v>
      </c>
      <c r="M62" s="33">
        <v>99.99</v>
      </c>
    </row>
    <row r="63" spans="1:14" ht="19.5" hidden="1" customHeight="1" x14ac:dyDescent="0.2">
      <c r="A63" s="11"/>
      <c r="B63" s="17"/>
      <c r="C63" s="17"/>
      <c r="D63" s="17"/>
      <c r="E63" s="17"/>
      <c r="F63" s="17"/>
      <c r="G63" s="17">
        <v>244</v>
      </c>
      <c r="H63" s="17"/>
      <c r="I63" s="17">
        <f>I64+I65</f>
        <v>85000</v>
      </c>
      <c r="J63" s="17">
        <f>J64+J65</f>
        <v>85000</v>
      </c>
      <c r="K63" s="17">
        <f>K64+K65</f>
        <v>85000</v>
      </c>
      <c r="L63" s="17">
        <f>L64+L65</f>
        <v>85000</v>
      </c>
      <c r="M63" s="33"/>
    </row>
    <row r="64" spans="1:14" ht="15.75" hidden="1" x14ac:dyDescent="0.2">
      <c r="A64" s="12"/>
      <c r="B64" s="17"/>
      <c r="C64" s="17"/>
      <c r="D64" s="17"/>
      <c r="E64" s="17"/>
      <c r="F64" s="17"/>
      <c r="G64" s="17">
        <v>244</v>
      </c>
      <c r="H64" s="17">
        <v>225</v>
      </c>
      <c r="I64" s="17">
        <v>75000</v>
      </c>
      <c r="J64" s="17">
        <v>75000</v>
      </c>
      <c r="K64" s="17">
        <v>75000</v>
      </c>
      <c r="L64" s="17">
        <v>75000</v>
      </c>
      <c r="M64" s="33"/>
    </row>
    <row r="65" spans="1:14" ht="15.75" hidden="1" x14ac:dyDescent="0.2">
      <c r="A65" s="12"/>
      <c r="B65" s="17"/>
      <c r="C65" s="17"/>
      <c r="D65" s="17"/>
      <c r="E65" s="17"/>
      <c r="F65" s="17"/>
      <c r="G65" s="17">
        <v>244</v>
      </c>
      <c r="H65" s="17">
        <v>340</v>
      </c>
      <c r="I65" s="17">
        <v>10000</v>
      </c>
      <c r="J65" s="17">
        <v>10000</v>
      </c>
      <c r="K65" s="17">
        <v>10000</v>
      </c>
      <c r="L65" s="17">
        <v>10000</v>
      </c>
      <c r="M65" s="33"/>
    </row>
    <row r="66" spans="1:14" ht="31.5" x14ac:dyDescent="0.25">
      <c r="A66" s="20" t="s">
        <v>5</v>
      </c>
      <c r="B66" s="19">
        <v>25</v>
      </c>
      <c r="C66" s="19">
        <v>0</v>
      </c>
      <c r="D66" s="19">
        <v>21</v>
      </c>
      <c r="E66" s="19"/>
      <c r="F66" s="21"/>
      <c r="G66" s="19"/>
      <c r="H66" s="19"/>
      <c r="I66" s="19">
        <f t="shared" ref="I66:L69" si="8">I67</f>
        <v>528340</v>
      </c>
      <c r="J66" s="19">
        <f t="shared" si="8"/>
        <v>59000</v>
      </c>
      <c r="K66" s="19">
        <f t="shared" si="8"/>
        <v>528340</v>
      </c>
      <c r="L66" s="19">
        <f t="shared" si="8"/>
        <v>247674.8</v>
      </c>
      <c r="M66" s="33">
        <v>46.88</v>
      </c>
      <c r="N66">
        <f>I66</f>
        <v>528340</v>
      </c>
    </row>
    <row r="67" spans="1:14" ht="15.75" x14ac:dyDescent="0.2">
      <c r="A67" s="5" t="s">
        <v>19</v>
      </c>
      <c r="B67" s="15">
        <v>25</v>
      </c>
      <c r="C67" s="15">
        <v>0</v>
      </c>
      <c r="D67" s="15">
        <v>21</v>
      </c>
      <c r="E67" s="15">
        <v>925</v>
      </c>
      <c r="F67" s="14"/>
      <c r="G67" s="15"/>
      <c r="H67" s="15"/>
      <c r="I67" s="15">
        <f t="shared" si="8"/>
        <v>528340</v>
      </c>
      <c r="J67" s="15">
        <f t="shared" si="8"/>
        <v>59000</v>
      </c>
      <c r="K67" s="15">
        <f t="shared" si="8"/>
        <v>528340</v>
      </c>
      <c r="L67" s="15">
        <f t="shared" si="8"/>
        <v>247674.8</v>
      </c>
      <c r="M67" s="33">
        <v>46.88</v>
      </c>
    </row>
    <row r="68" spans="1:14" ht="31.5" x14ac:dyDescent="0.25">
      <c r="A68" s="13" t="s">
        <v>5</v>
      </c>
      <c r="B68" s="15">
        <v>25</v>
      </c>
      <c r="C68" s="15">
        <v>0</v>
      </c>
      <c r="D68" s="15">
        <v>21</v>
      </c>
      <c r="E68" s="15">
        <v>925</v>
      </c>
      <c r="F68" s="14">
        <v>81710</v>
      </c>
      <c r="G68" s="15"/>
      <c r="H68" s="15"/>
      <c r="I68" s="15">
        <f t="shared" si="8"/>
        <v>528340</v>
      </c>
      <c r="J68" s="15">
        <f t="shared" si="8"/>
        <v>59000</v>
      </c>
      <c r="K68" s="15">
        <f t="shared" si="8"/>
        <v>528340</v>
      </c>
      <c r="L68" s="15">
        <f t="shared" si="8"/>
        <v>247674.8</v>
      </c>
      <c r="M68" s="33">
        <v>46.88</v>
      </c>
    </row>
    <row r="69" spans="1:14" ht="47.25" x14ac:dyDescent="0.2">
      <c r="A69" s="10" t="s">
        <v>13</v>
      </c>
      <c r="B69" s="15">
        <v>25</v>
      </c>
      <c r="C69" s="15">
        <v>0</v>
      </c>
      <c r="D69" s="15">
        <v>21</v>
      </c>
      <c r="E69" s="15">
        <v>925</v>
      </c>
      <c r="F69" s="14">
        <v>81710</v>
      </c>
      <c r="G69" s="15">
        <v>200</v>
      </c>
      <c r="H69" s="15"/>
      <c r="I69" s="15">
        <f t="shared" si="8"/>
        <v>528340</v>
      </c>
      <c r="J69" s="15">
        <f t="shared" si="8"/>
        <v>59000</v>
      </c>
      <c r="K69" s="15">
        <f t="shared" si="8"/>
        <v>528340</v>
      </c>
      <c r="L69" s="15">
        <f t="shared" si="8"/>
        <v>247674.8</v>
      </c>
      <c r="M69" s="33">
        <v>46.88</v>
      </c>
    </row>
    <row r="70" spans="1:14" ht="47.25" x14ac:dyDescent="0.2">
      <c r="A70" s="10" t="s">
        <v>11</v>
      </c>
      <c r="B70" s="15">
        <v>25</v>
      </c>
      <c r="C70" s="15">
        <v>0</v>
      </c>
      <c r="D70" s="15">
        <v>21</v>
      </c>
      <c r="E70" s="15">
        <v>925</v>
      </c>
      <c r="F70" s="14">
        <v>81710</v>
      </c>
      <c r="G70" s="15">
        <v>240</v>
      </c>
      <c r="H70" s="15"/>
      <c r="I70" s="15">
        <v>528340</v>
      </c>
      <c r="J70" s="15">
        <v>59000</v>
      </c>
      <c r="K70" s="15">
        <v>528340</v>
      </c>
      <c r="L70" s="15">
        <v>247674.8</v>
      </c>
      <c r="M70" s="33">
        <v>46.88</v>
      </c>
    </row>
    <row r="71" spans="1:14" ht="15.75" hidden="1" x14ac:dyDescent="0.2">
      <c r="A71" s="11"/>
      <c r="B71" s="17"/>
      <c r="C71" s="17"/>
      <c r="D71" s="17"/>
      <c r="E71" s="17"/>
      <c r="F71" s="17"/>
      <c r="G71" s="17">
        <v>244</v>
      </c>
      <c r="H71" s="17"/>
      <c r="I71" s="17">
        <f>I72+I73+I74+I75+I76</f>
        <v>499122</v>
      </c>
      <c r="J71" s="17">
        <f>J72+J73+J74+J75+J76</f>
        <v>499122</v>
      </c>
      <c r="K71" s="17">
        <f>K72+K73+K74+K75+K76</f>
        <v>499122</v>
      </c>
      <c r="L71" s="17">
        <f>L72+L73+L74+L75+L76</f>
        <v>465351</v>
      </c>
      <c r="M71" s="33"/>
    </row>
    <row r="72" spans="1:14" ht="15.75" hidden="1" x14ac:dyDescent="0.2">
      <c r="A72" s="12"/>
      <c r="B72" s="17"/>
      <c r="C72" s="17"/>
      <c r="D72" s="17"/>
      <c r="E72" s="17"/>
      <c r="F72" s="17"/>
      <c r="G72" s="17">
        <v>244</v>
      </c>
      <c r="H72" s="17">
        <v>223</v>
      </c>
      <c r="I72" s="17">
        <v>22522</v>
      </c>
      <c r="J72" s="17">
        <v>22522</v>
      </c>
      <c r="K72" s="17">
        <v>22522</v>
      </c>
      <c r="L72" s="17">
        <v>23400</v>
      </c>
      <c r="M72" s="33"/>
    </row>
    <row r="73" spans="1:14" ht="15.75" hidden="1" x14ac:dyDescent="0.2">
      <c r="A73" s="12"/>
      <c r="B73" s="17"/>
      <c r="C73" s="17"/>
      <c r="D73" s="17"/>
      <c r="E73" s="17"/>
      <c r="F73" s="17"/>
      <c r="G73" s="17">
        <v>244</v>
      </c>
      <c r="H73" s="17">
        <v>225</v>
      </c>
      <c r="I73" s="17">
        <v>156100</v>
      </c>
      <c r="J73" s="17">
        <v>156100</v>
      </c>
      <c r="K73" s="17">
        <v>156100</v>
      </c>
      <c r="L73" s="17">
        <v>156100</v>
      </c>
      <c r="M73" s="33"/>
    </row>
    <row r="74" spans="1:14" ht="15.75" hidden="1" x14ac:dyDescent="0.2">
      <c r="A74" s="12"/>
      <c r="B74" s="17"/>
      <c r="C74" s="17"/>
      <c r="D74" s="17"/>
      <c r="E74" s="17"/>
      <c r="F74" s="17"/>
      <c r="G74" s="17">
        <v>244</v>
      </c>
      <c r="H74" s="17">
        <v>226</v>
      </c>
      <c r="I74" s="17">
        <v>72000</v>
      </c>
      <c r="J74" s="17">
        <v>72000</v>
      </c>
      <c r="K74" s="17">
        <v>72000</v>
      </c>
      <c r="L74" s="17">
        <v>36000</v>
      </c>
      <c r="M74" s="33"/>
    </row>
    <row r="75" spans="1:14" ht="15.75" hidden="1" x14ac:dyDescent="0.2">
      <c r="A75" s="12"/>
      <c r="B75" s="17"/>
      <c r="C75" s="17"/>
      <c r="D75" s="17"/>
      <c r="E75" s="17"/>
      <c r="F75" s="17"/>
      <c r="G75" s="17">
        <v>244</v>
      </c>
      <c r="H75" s="17">
        <v>310</v>
      </c>
      <c r="I75" s="17">
        <v>66000</v>
      </c>
      <c r="J75" s="17">
        <v>66000</v>
      </c>
      <c r="K75" s="17">
        <v>66000</v>
      </c>
      <c r="L75" s="17">
        <v>67351</v>
      </c>
      <c r="M75" s="33"/>
    </row>
    <row r="76" spans="1:14" ht="15.75" hidden="1" x14ac:dyDescent="0.2">
      <c r="A76" s="12"/>
      <c r="B76" s="17"/>
      <c r="C76" s="17"/>
      <c r="D76" s="17"/>
      <c r="E76" s="17"/>
      <c r="F76" s="17"/>
      <c r="G76" s="17">
        <v>244</v>
      </c>
      <c r="H76" s="17">
        <v>340</v>
      </c>
      <c r="I76" s="17">
        <v>182500</v>
      </c>
      <c r="J76" s="17">
        <v>182500</v>
      </c>
      <c r="K76" s="17">
        <v>182500</v>
      </c>
      <c r="L76" s="17">
        <v>182500</v>
      </c>
      <c r="M76" s="33"/>
    </row>
    <row r="77" spans="1:14" ht="15.75" x14ac:dyDescent="0.25">
      <c r="A77" s="20" t="s">
        <v>23</v>
      </c>
      <c r="B77" s="19">
        <v>25</v>
      </c>
      <c r="C77" s="19">
        <v>0</v>
      </c>
      <c r="D77" s="19">
        <v>22</v>
      </c>
      <c r="E77" s="19"/>
      <c r="F77" s="21"/>
      <c r="G77" s="19"/>
      <c r="H77" s="19"/>
      <c r="I77" s="19">
        <f t="shared" ref="I77:L80" si="9">I78</f>
        <v>627950.38</v>
      </c>
      <c r="J77" s="19">
        <f t="shared" si="9"/>
        <v>11138.83</v>
      </c>
      <c r="K77" s="19">
        <f t="shared" si="9"/>
        <v>627950.38</v>
      </c>
      <c r="L77" s="19">
        <f t="shared" si="9"/>
        <v>257318.34</v>
      </c>
      <c r="M77" s="33">
        <v>40.98</v>
      </c>
      <c r="N77">
        <f>I77</f>
        <v>627950.38</v>
      </c>
    </row>
    <row r="78" spans="1:14" ht="15.75" x14ac:dyDescent="0.2">
      <c r="A78" s="5" t="s">
        <v>19</v>
      </c>
      <c r="B78" s="15">
        <v>25</v>
      </c>
      <c r="C78" s="15">
        <v>0</v>
      </c>
      <c r="D78" s="15">
        <v>22</v>
      </c>
      <c r="E78" s="15">
        <v>925</v>
      </c>
      <c r="F78" s="14"/>
      <c r="G78" s="15"/>
      <c r="H78" s="15"/>
      <c r="I78" s="15">
        <f t="shared" si="9"/>
        <v>627950.38</v>
      </c>
      <c r="J78" s="15">
        <f t="shared" si="9"/>
        <v>11138.83</v>
      </c>
      <c r="K78" s="15">
        <f t="shared" si="9"/>
        <v>627950.38</v>
      </c>
      <c r="L78" s="15">
        <f t="shared" si="9"/>
        <v>257318.34</v>
      </c>
      <c r="M78" s="33">
        <v>40.98</v>
      </c>
    </row>
    <row r="79" spans="1:14" ht="15.75" x14ac:dyDescent="0.25">
      <c r="A79" s="13" t="s">
        <v>23</v>
      </c>
      <c r="B79" s="15">
        <v>25</v>
      </c>
      <c r="C79" s="15">
        <v>0</v>
      </c>
      <c r="D79" s="15">
        <v>22</v>
      </c>
      <c r="E79" s="15">
        <v>925</v>
      </c>
      <c r="F79" s="14">
        <v>81730</v>
      </c>
      <c r="G79" s="15"/>
      <c r="H79" s="15"/>
      <c r="I79" s="15">
        <f t="shared" si="9"/>
        <v>627950.38</v>
      </c>
      <c r="J79" s="15">
        <f t="shared" si="9"/>
        <v>11138.83</v>
      </c>
      <c r="K79" s="15">
        <f t="shared" si="9"/>
        <v>627950.38</v>
      </c>
      <c r="L79" s="15">
        <f t="shared" si="9"/>
        <v>257318.34</v>
      </c>
      <c r="M79" s="33">
        <v>40.98</v>
      </c>
    </row>
    <row r="80" spans="1:14" ht="47.25" x14ac:dyDescent="0.2">
      <c r="A80" s="10" t="s">
        <v>13</v>
      </c>
      <c r="B80" s="15">
        <v>25</v>
      </c>
      <c r="C80" s="15">
        <v>0</v>
      </c>
      <c r="D80" s="15">
        <v>22</v>
      </c>
      <c r="E80" s="15">
        <v>925</v>
      </c>
      <c r="F80" s="14">
        <v>81730</v>
      </c>
      <c r="G80" s="15">
        <v>200</v>
      </c>
      <c r="H80" s="15"/>
      <c r="I80" s="15">
        <f t="shared" si="9"/>
        <v>627950.38</v>
      </c>
      <c r="J80" s="15">
        <f t="shared" si="9"/>
        <v>11138.83</v>
      </c>
      <c r="K80" s="15">
        <f t="shared" si="9"/>
        <v>627950.38</v>
      </c>
      <c r="L80" s="15">
        <f t="shared" si="9"/>
        <v>257318.34</v>
      </c>
      <c r="M80" s="33">
        <v>40.98</v>
      </c>
    </row>
    <row r="81" spans="1:13" ht="47.25" x14ac:dyDescent="0.2">
      <c r="A81" s="10" t="s">
        <v>11</v>
      </c>
      <c r="B81" s="15">
        <v>25</v>
      </c>
      <c r="C81" s="15">
        <v>0</v>
      </c>
      <c r="D81" s="15">
        <v>22</v>
      </c>
      <c r="E81" s="15">
        <v>925</v>
      </c>
      <c r="F81" s="14">
        <v>81730</v>
      </c>
      <c r="G81" s="15">
        <v>240</v>
      </c>
      <c r="H81" s="15"/>
      <c r="I81" s="15">
        <v>627950.38</v>
      </c>
      <c r="J81" s="15">
        <v>11138.83</v>
      </c>
      <c r="K81" s="15">
        <v>627950.38</v>
      </c>
      <c r="L81" s="15">
        <v>257318.34</v>
      </c>
      <c r="M81" s="33">
        <v>40.98</v>
      </c>
    </row>
    <row r="82" spans="1:13" ht="15.75" hidden="1" x14ac:dyDescent="0.2">
      <c r="A82" s="11"/>
      <c r="B82" s="17"/>
      <c r="C82" s="17"/>
      <c r="D82" s="17"/>
      <c r="E82" s="17"/>
      <c r="F82" s="17"/>
      <c r="G82" s="17">
        <v>244</v>
      </c>
      <c r="H82" s="17"/>
      <c r="I82" s="17">
        <f>I83+I84+I85</f>
        <v>299400</v>
      </c>
      <c r="J82" s="17">
        <f>J83+J84+J85</f>
        <v>299400</v>
      </c>
      <c r="K82" s="17">
        <f>K83+K84+K85</f>
        <v>299400</v>
      </c>
      <c r="L82" s="17">
        <f>L83+L84+L85</f>
        <v>298000</v>
      </c>
      <c r="M82" s="33"/>
    </row>
    <row r="83" spans="1:13" ht="15.75" hidden="1" x14ac:dyDescent="0.2">
      <c r="A83" s="11"/>
      <c r="B83" s="17"/>
      <c r="C83" s="17"/>
      <c r="D83" s="17"/>
      <c r="E83" s="17"/>
      <c r="F83" s="17"/>
      <c r="G83" s="17">
        <v>244</v>
      </c>
      <c r="H83" s="17">
        <v>225</v>
      </c>
      <c r="I83" s="17">
        <v>120000</v>
      </c>
      <c r="J83" s="17">
        <v>120000</v>
      </c>
      <c r="K83" s="17">
        <v>120000</v>
      </c>
      <c r="L83" s="17">
        <v>120000</v>
      </c>
      <c r="M83" s="33"/>
    </row>
    <row r="84" spans="1:13" ht="15.75" hidden="1" x14ac:dyDescent="0.2">
      <c r="A84" s="11"/>
      <c r="B84" s="17"/>
      <c r="C84" s="17"/>
      <c r="D84" s="17"/>
      <c r="E84" s="17"/>
      <c r="F84" s="17"/>
      <c r="G84" s="17">
        <v>244</v>
      </c>
      <c r="H84" s="17">
        <v>310</v>
      </c>
      <c r="I84" s="17">
        <v>91400</v>
      </c>
      <c r="J84" s="17">
        <v>91400</v>
      </c>
      <c r="K84" s="17">
        <v>91400</v>
      </c>
      <c r="L84" s="17">
        <v>90000</v>
      </c>
      <c r="M84" s="33"/>
    </row>
    <row r="85" spans="1:13" ht="15.75" hidden="1" x14ac:dyDescent="0.2">
      <c r="A85" s="12"/>
      <c r="B85" s="17"/>
      <c r="C85" s="17"/>
      <c r="D85" s="17"/>
      <c r="E85" s="17"/>
      <c r="F85" s="17"/>
      <c r="G85" s="17">
        <v>244</v>
      </c>
      <c r="H85" s="17">
        <v>340</v>
      </c>
      <c r="I85" s="17">
        <v>88000</v>
      </c>
      <c r="J85" s="17">
        <v>88000</v>
      </c>
      <c r="K85" s="17">
        <v>88000</v>
      </c>
      <c r="L85" s="17">
        <v>88000</v>
      </c>
      <c r="M85" s="33"/>
    </row>
    <row r="86" spans="1:13" ht="31.5" x14ac:dyDescent="0.25">
      <c r="A86" s="20" t="s">
        <v>24</v>
      </c>
      <c r="B86" s="19">
        <v>25</v>
      </c>
      <c r="C86" s="19">
        <v>0</v>
      </c>
      <c r="D86" s="19">
        <v>23</v>
      </c>
      <c r="E86" s="19"/>
      <c r="F86" s="21"/>
      <c r="G86" s="19"/>
      <c r="H86" s="19"/>
      <c r="I86" s="19">
        <f t="shared" ref="I86:L89" si="10">I87</f>
        <v>5000</v>
      </c>
      <c r="J86" s="19">
        <f t="shared" si="10"/>
        <v>5000</v>
      </c>
      <c r="K86" s="19">
        <f t="shared" si="10"/>
        <v>5000</v>
      </c>
      <c r="L86" s="19">
        <f t="shared" si="10"/>
        <v>0</v>
      </c>
      <c r="M86" s="33"/>
    </row>
    <row r="87" spans="1:13" ht="15.75" x14ac:dyDescent="0.2">
      <c r="A87" s="5" t="s">
        <v>19</v>
      </c>
      <c r="B87" s="15">
        <v>25</v>
      </c>
      <c r="C87" s="15">
        <v>0</v>
      </c>
      <c r="D87" s="15">
        <v>23</v>
      </c>
      <c r="E87" s="15">
        <v>925</v>
      </c>
      <c r="F87" s="14"/>
      <c r="G87" s="15"/>
      <c r="H87" s="15"/>
      <c r="I87" s="15">
        <f t="shared" si="10"/>
        <v>5000</v>
      </c>
      <c r="J87" s="15">
        <f t="shared" si="10"/>
        <v>5000</v>
      </c>
      <c r="K87" s="15">
        <f t="shared" si="10"/>
        <v>5000</v>
      </c>
      <c r="L87" s="15">
        <f t="shared" si="10"/>
        <v>0</v>
      </c>
      <c r="M87" s="33"/>
    </row>
    <row r="88" spans="1:13" ht="31.5" x14ac:dyDescent="0.25">
      <c r="A88" s="13" t="s">
        <v>24</v>
      </c>
      <c r="B88" s="15">
        <v>25</v>
      </c>
      <c r="C88" s="15">
        <v>0</v>
      </c>
      <c r="D88" s="15">
        <v>23</v>
      </c>
      <c r="E88" s="15">
        <v>925</v>
      </c>
      <c r="F88" s="14">
        <v>82300</v>
      </c>
      <c r="G88" s="15"/>
      <c r="H88" s="15"/>
      <c r="I88" s="15">
        <f t="shared" si="10"/>
        <v>5000</v>
      </c>
      <c r="J88" s="15">
        <f t="shared" si="10"/>
        <v>5000</v>
      </c>
      <c r="K88" s="15">
        <f t="shared" si="10"/>
        <v>5000</v>
      </c>
      <c r="L88" s="15">
        <f t="shared" si="10"/>
        <v>0</v>
      </c>
      <c r="M88" s="33"/>
    </row>
    <row r="89" spans="1:13" ht="47.25" x14ac:dyDescent="0.2">
      <c r="A89" s="10" t="s">
        <v>13</v>
      </c>
      <c r="B89" s="15">
        <v>25</v>
      </c>
      <c r="C89" s="15">
        <v>0</v>
      </c>
      <c r="D89" s="15">
        <v>23</v>
      </c>
      <c r="E89" s="15">
        <v>925</v>
      </c>
      <c r="F89" s="14">
        <v>82300</v>
      </c>
      <c r="G89" s="15">
        <v>200</v>
      </c>
      <c r="H89" s="15"/>
      <c r="I89" s="15">
        <f t="shared" si="10"/>
        <v>5000</v>
      </c>
      <c r="J89" s="15">
        <f t="shared" si="10"/>
        <v>5000</v>
      </c>
      <c r="K89" s="15">
        <f t="shared" si="10"/>
        <v>5000</v>
      </c>
      <c r="L89" s="15">
        <f t="shared" si="10"/>
        <v>0</v>
      </c>
      <c r="M89" s="33"/>
    </row>
    <row r="90" spans="1:13" ht="47.25" x14ac:dyDescent="0.2">
      <c r="A90" s="10" t="s">
        <v>11</v>
      </c>
      <c r="B90" s="15">
        <v>25</v>
      </c>
      <c r="C90" s="15">
        <v>0</v>
      </c>
      <c r="D90" s="15">
        <v>23</v>
      </c>
      <c r="E90" s="15">
        <v>925</v>
      </c>
      <c r="F90" s="14">
        <v>82300</v>
      </c>
      <c r="G90" s="15">
        <v>240</v>
      </c>
      <c r="H90" s="15"/>
      <c r="I90" s="15">
        <v>5000</v>
      </c>
      <c r="J90" s="15">
        <v>5000</v>
      </c>
      <c r="K90" s="15">
        <v>5000</v>
      </c>
      <c r="L90" s="15">
        <v>0</v>
      </c>
      <c r="M90" s="33"/>
    </row>
    <row r="91" spans="1:13" ht="15.75" hidden="1" x14ac:dyDescent="0.2">
      <c r="A91" s="11"/>
      <c r="B91" s="17"/>
      <c r="C91" s="17"/>
      <c r="D91" s="17"/>
      <c r="E91" s="17"/>
      <c r="F91" s="17"/>
      <c r="G91" s="17">
        <v>244</v>
      </c>
      <c r="H91" s="17"/>
      <c r="I91" s="17">
        <f>I92</f>
        <v>5000</v>
      </c>
      <c r="J91" s="17">
        <f>J92</f>
        <v>5000</v>
      </c>
      <c r="K91" s="17">
        <f>K92</f>
        <v>5000</v>
      </c>
      <c r="L91" s="17">
        <f>L92</f>
        <v>10000</v>
      </c>
      <c r="M91" s="33"/>
    </row>
    <row r="92" spans="1:13" ht="15.75" hidden="1" x14ac:dyDescent="0.2">
      <c r="A92" s="12"/>
      <c r="B92" s="17"/>
      <c r="C92" s="17"/>
      <c r="D92" s="17"/>
      <c r="E92" s="17"/>
      <c r="F92" s="17"/>
      <c r="G92" s="17">
        <v>244</v>
      </c>
      <c r="H92" s="17">
        <v>290</v>
      </c>
      <c r="I92" s="17">
        <v>5000</v>
      </c>
      <c r="J92" s="17">
        <v>5000</v>
      </c>
      <c r="K92" s="17">
        <v>5000</v>
      </c>
      <c r="L92" s="17">
        <v>10000</v>
      </c>
      <c r="M92" s="33"/>
    </row>
    <row r="93" spans="1:13" ht="31.5" x14ac:dyDescent="0.25">
      <c r="A93" s="20" t="s">
        <v>25</v>
      </c>
      <c r="B93" s="19">
        <v>25</v>
      </c>
      <c r="C93" s="19">
        <v>0</v>
      </c>
      <c r="D93" s="19">
        <v>24</v>
      </c>
      <c r="E93" s="19"/>
      <c r="F93" s="21"/>
      <c r="G93" s="19"/>
      <c r="H93" s="19"/>
      <c r="I93" s="19">
        <f t="shared" ref="I93:L96" si="11">I94</f>
        <v>5000</v>
      </c>
      <c r="J93" s="19">
        <f t="shared" si="11"/>
        <v>5000</v>
      </c>
      <c r="K93" s="19">
        <f t="shared" si="11"/>
        <v>5000</v>
      </c>
      <c r="L93" s="19">
        <f t="shared" si="11"/>
        <v>0</v>
      </c>
      <c r="M93" s="33"/>
    </row>
    <row r="94" spans="1:13" ht="15.75" x14ac:dyDescent="0.2">
      <c r="A94" s="5" t="s">
        <v>19</v>
      </c>
      <c r="B94" s="15">
        <v>25</v>
      </c>
      <c r="C94" s="15">
        <v>0</v>
      </c>
      <c r="D94" s="15">
        <v>24</v>
      </c>
      <c r="E94" s="15">
        <v>925</v>
      </c>
      <c r="F94" s="14"/>
      <c r="G94" s="15"/>
      <c r="H94" s="15"/>
      <c r="I94" s="15">
        <f t="shared" si="11"/>
        <v>5000</v>
      </c>
      <c r="J94" s="15">
        <f t="shared" si="11"/>
        <v>5000</v>
      </c>
      <c r="K94" s="15">
        <f t="shared" si="11"/>
        <v>5000</v>
      </c>
      <c r="L94" s="15">
        <f t="shared" si="11"/>
        <v>0</v>
      </c>
      <c r="M94" s="33"/>
    </row>
    <row r="95" spans="1:13" ht="31.5" x14ac:dyDescent="0.25">
      <c r="A95" s="13" t="s">
        <v>25</v>
      </c>
      <c r="B95" s="15">
        <v>25</v>
      </c>
      <c r="C95" s="15">
        <v>0</v>
      </c>
      <c r="D95" s="15">
        <v>24</v>
      </c>
      <c r="E95" s="15">
        <v>925</v>
      </c>
      <c r="F95" s="14">
        <v>82360</v>
      </c>
      <c r="G95" s="15"/>
      <c r="H95" s="15"/>
      <c r="I95" s="15">
        <f t="shared" si="11"/>
        <v>5000</v>
      </c>
      <c r="J95" s="15">
        <f t="shared" si="11"/>
        <v>5000</v>
      </c>
      <c r="K95" s="15">
        <f t="shared" si="11"/>
        <v>5000</v>
      </c>
      <c r="L95" s="15">
        <f t="shared" si="11"/>
        <v>0</v>
      </c>
      <c r="M95" s="33"/>
    </row>
    <row r="96" spans="1:13" ht="47.25" x14ac:dyDescent="0.2">
      <c r="A96" s="10" t="s">
        <v>13</v>
      </c>
      <c r="B96" s="15">
        <v>25</v>
      </c>
      <c r="C96" s="15">
        <v>0</v>
      </c>
      <c r="D96" s="15">
        <v>24</v>
      </c>
      <c r="E96" s="15">
        <v>925</v>
      </c>
      <c r="F96" s="14">
        <v>82360</v>
      </c>
      <c r="G96" s="15">
        <v>200</v>
      </c>
      <c r="H96" s="15"/>
      <c r="I96" s="15">
        <f t="shared" si="11"/>
        <v>5000</v>
      </c>
      <c r="J96" s="15">
        <f t="shared" si="11"/>
        <v>5000</v>
      </c>
      <c r="K96" s="15">
        <f t="shared" si="11"/>
        <v>5000</v>
      </c>
      <c r="L96" s="15">
        <f t="shared" si="11"/>
        <v>0</v>
      </c>
      <c r="M96" s="33"/>
    </row>
    <row r="97" spans="1:13" ht="47.25" x14ac:dyDescent="0.2">
      <c r="A97" s="10" t="s">
        <v>11</v>
      </c>
      <c r="B97" s="15">
        <v>25</v>
      </c>
      <c r="C97" s="15">
        <v>0</v>
      </c>
      <c r="D97" s="15">
        <v>24</v>
      </c>
      <c r="E97" s="15">
        <v>925</v>
      </c>
      <c r="F97" s="14">
        <v>82360</v>
      </c>
      <c r="G97" s="15">
        <v>240</v>
      </c>
      <c r="H97" s="15"/>
      <c r="I97" s="15">
        <v>5000</v>
      </c>
      <c r="J97" s="15">
        <v>5000</v>
      </c>
      <c r="K97" s="15">
        <v>5000</v>
      </c>
      <c r="L97" s="15">
        <v>0</v>
      </c>
      <c r="M97" s="33"/>
    </row>
    <row r="98" spans="1:13" ht="98.25" customHeight="1" x14ac:dyDescent="0.25">
      <c r="A98" s="20" t="s">
        <v>26</v>
      </c>
      <c r="B98" s="19">
        <v>25</v>
      </c>
      <c r="C98" s="19">
        <v>0</v>
      </c>
      <c r="D98" s="19">
        <v>25</v>
      </c>
      <c r="E98" s="19"/>
      <c r="F98" s="21"/>
      <c r="G98" s="19"/>
      <c r="H98" s="19"/>
      <c r="I98" s="32">
        <f>I99</f>
        <v>3777020</v>
      </c>
      <c r="J98" s="32">
        <f>J99</f>
        <v>3777020</v>
      </c>
      <c r="K98" s="32">
        <f>K99</f>
        <v>3777020</v>
      </c>
      <c r="L98" s="32">
        <f>L99</f>
        <v>1686501.46</v>
      </c>
      <c r="M98" s="33">
        <v>44.65</v>
      </c>
    </row>
    <row r="99" spans="1:13" ht="15.75" x14ac:dyDescent="0.2">
      <c r="A99" s="5" t="s">
        <v>19</v>
      </c>
      <c r="B99" s="15">
        <v>25</v>
      </c>
      <c r="C99" s="15">
        <v>0</v>
      </c>
      <c r="D99" s="15">
        <v>25</v>
      </c>
      <c r="E99" s="15">
        <v>925</v>
      </c>
      <c r="F99" s="14"/>
      <c r="G99" s="15"/>
      <c r="H99" s="15"/>
      <c r="I99" s="15">
        <f t="shared" ref="I99:L101" si="12">I100</f>
        <v>3777020</v>
      </c>
      <c r="J99" s="15">
        <f t="shared" si="12"/>
        <v>3777020</v>
      </c>
      <c r="K99" s="15">
        <f t="shared" si="12"/>
        <v>3777020</v>
      </c>
      <c r="L99" s="15">
        <f t="shared" si="12"/>
        <v>1686501.46</v>
      </c>
      <c r="M99" s="33">
        <v>44.65</v>
      </c>
    </row>
    <row r="100" spans="1:13" ht="110.25" x14ac:dyDescent="0.25">
      <c r="A100" s="13" t="s">
        <v>26</v>
      </c>
      <c r="B100" s="15">
        <v>25</v>
      </c>
      <c r="C100" s="15">
        <v>0</v>
      </c>
      <c r="D100" s="15">
        <v>25</v>
      </c>
      <c r="E100" s="15">
        <v>925</v>
      </c>
      <c r="F100" s="14">
        <v>84260</v>
      </c>
      <c r="G100" s="15"/>
      <c r="H100" s="15"/>
      <c r="I100" s="15">
        <f t="shared" si="12"/>
        <v>3777020</v>
      </c>
      <c r="J100" s="15">
        <f t="shared" si="12"/>
        <v>3777020</v>
      </c>
      <c r="K100" s="15">
        <f t="shared" si="12"/>
        <v>3777020</v>
      </c>
      <c r="L100" s="15">
        <f t="shared" si="12"/>
        <v>1686501.46</v>
      </c>
      <c r="M100" s="33">
        <v>44.65</v>
      </c>
    </row>
    <row r="101" spans="1:13" ht="15.75" x14ac:dyDescent="0.2">
      <c r="A101" s="10" t="s">
        <v>8</v>
      </c>
      <c r="B101" s="15">
        <v>25</v>
      </c>
      <c r="C101" s="15">
        <v>0</v>
      </c>
      <c r="D101" s="15">
        <v>25</v>
      </c>
      <c r="E101" s="15">
        <v>925</v>
      </c>
      <c r="F101" s="14">
        <v>84260</v>
      </c>
      <c r="G101" s="15">
        <v>500</v>
      </c>
      <c r="H101" s="15"/>
      <c r="I101" s="15">
        <f t="shared" si="12"/>
        <v>3777020</v>
      </c>
      <c r="J101" s="15">
        <f t="shared" si="12"/>
        <v>3777020</v>
      </c>
      <c r="K101" s="15">
        <f t="shared" si="12"/>
        <v>3777020</v>
      </c>
      <c r="L101" s="15">
        <f t="shared" si="12"/>
        <v>1686501.46</v>
      </c>
      <c r="M101" s="33">
        <v>44.65</v>
      </c>
    </row>
    <row r="102" spans="1:13" ht="15.75" x14ac:dyDescent="0.2">
      <c r="A102" s="10" t="s">
        <v>27</v>
      </c>
      <c r="B102" s="15">
        <v>25</v>
      </c>
      <c r="C102" s="15">
        <v>0</v>
      </c>
      <c r="D102" s="15">
        <v>25</v>
      </c>
      <c r="E102" s="15">
        <v>925</v>
      </c>
      <c r="F102" s="14">
        <v>84260</v>
      </c>
      <c r="G102" s="15">
        <v>540</v>
      </c>
      <c r="H102" s="15"/>
      <c r="I102" s="15">
        <v>3777020</v>
      </c>
      <c r="J102" s="15">
        <v>3777020</v>
      </c>
      <c r="K102" s="15">
        <v>3777020</v>
      </c>
      <c r="L102" s="15">
        <v>1686501.46</v>
      </c>
      <c r="M102" s="33">
        <v>44.65</v>
      </c>
    </row>
    <row r="103" spans="1:13" ht="31.5" x14ac:dyDescent="0.2">
      <c r="A103" s="27" t="s">
        <v>31</v>
      </c>
      <c r="B103" s="25">
        <v>25</v>
      </c>
      <c r="C103" s="25">
        <v>0</v>
      </c>
      <c r="D103" s="25">
        <v>27</v>
      </c>
      <c r="E103" s="25"/>
      <c r="F103" s="25"/>
      <c r="G103" s="25"/>
      <c r="H103" s="25"/>
      <c r="I103" s="25">
        <f t="shared" ref="I103:K106" si="13">I104</f>
        <v>2500000</v>
      </c>
      <c r="J103" s="25">
        <f t="shared" si="13"/>
        <v>0</v>
      </c>
      <c r="K103" s="25">
        <f t="shared" si="13"/>
        <v>2500000</v>
      </c>
      <c r="L103" s="25"/>
      <c r="M103" s="33"/>
    </row>
    <row r="104" spans="1:13" ht="15.75" x14ac:dyDescent="0.2">
      <c r="A104" s="5" t="s">
        <v>19</v>
      </c>
      <c r="B104" s="23">
        <v>25</v>
      </c>
      <c r="C104" s="23">
        <v>0</v>
      </c>
      <c r="D104" s="23">
        <v>27</v>
      </c>
      <c r="E104" s="23">
        <v>925</v>
      </c>
      <c r="F104" s="23"/>
      <c r="G104" s="23"/>
      <c r="H104" s="23"/>
      <c r="I104" s="23">
        <f t="shared" si="13"/>
        <v>2500000</v>
      </c>
      <c r="J104" s="23">
        <f t="shared" si="13"/>
        <v>0</v>
      </c>
      <c r="K104" s="23">
        <f t="shared" si="13"/>
        <v>2500000</v>
      </c>
      <c r="L104" s="23"/>
      <c r="M104" s="33"/>
    </row>
    <row r="105" spans="1:13" ht="85.5" customHeight="1" x14ac:dyDescent="0.2">
      <c r="A105" s="40" t="s">
        <v>45</v>
      </c>
      <c r="B105" s="23">
        <v>25</v>
      </c>
      <c r="C105" s="23">
        <v>0</v>
      </c>
      <c r="D105" s="23">
        <v>27</v>
      </c>
      <c r="E105" s="23">
        <v>925</v>
      </c>
      <c r="F105" s="23" t="s">
        <v>44</v>
      </c>
      <c r="G105" s="23"/>
      <c r="H105" s="23"/>
      <c r="I105" s="23">
        <f t="shared" si="13"/>
        <v>2500000</v>
      </c>
      <c r="J105" s="23">
        <f t="shared" si="13"/>
        <v>0</v>
      </c>
      <c r="K105" s="23">
        <f t="shared" si="13"/>
        <v>2500000</v>
      </c>
      <c r="L105" s="23"/>
      <c r="M105" s="33"/>
    </row>
    <row r="106" spans="1:13" ht="47.25" x14ac:dyDescent="0.2">
      <c r="A106" s="10" t="s">
        <v>13</v>
      </c>
      <c r="B106" s="23">
        <v>25</v>
      </c>
      <c r="C106" s="23">
        <v>0</v>
      </c>
      <c r="D106" s="23">
        <v>27</v>
      </c>
      <c r="E106" s="23">
        <v>925</v>
      </c>
      <c r="F106" s="23" t="s">
        <v>44</v>
      </c>
      <c r="G106" s="23">
        <v>200</v>
      </c>
      <c r="H106" s="23"/>
      <c r="I106" s="23">
        <f t="shared" si="13"/>
        <v>2500000</v>
      </c>
      <c r="J106" s="23">
        <f t="shared" si="13"/>
        <v>0</v>
      </c>
      <c r="K106" s="23">
        <f t="shared" si="13"/>
        <v>2500000</v>
      </c>
      <c r="L106" s="23"/>
      <c r="M106" s="33"/>
    </row>
    <row r="107" spans="1:13" ht="47.25" x14ac:dyDescent="0.2">
      <c r="A107" s="10" t="s">
        <v>11</v>
      </c>
      <c r="B107" s="23">
        <v>25</v>
      </c>
      <c r="C107" s="23">
        <v>0</v>
      </c>
      <c r="D107" s="23">
        <v>27</v>
      </c>
      <c r="E107" s="23">
        <v>925</v>
      </c>
      <c r="F107" s="23" t="s">
        <v>44</v>
      </c>
      <c r="G107" s="23">
        <v>240</v>
      </c>
      <c r="H107" s="23"/>
      <c r="I107" s="23">
        <v>2500000</v>
      </c>
      <c r="J107" s="23">
        <v>0</v>
      </c>
      <c r="K107" s="23">
        <v>2500000</v>
      </c>
      <c r="L107" s="23"/>
      <c r="M107" s="33"/>
    </row>
    <row r="108" spans="1:13" ht="15.75" hidden="1" x14ac:dyDescent="0.2">
      <c r="A108" s="11"/>
      <c r="B108" s="17"/>
      <c r="C108" s="17"/>
      <c r="D108" s="17"/>
      <c r="E108" s="17"/>
      <c r="F108" s="17"/>
      <c r="G108" s="17">
        <v>244</v>
      </c>
      <c r="H108" s="17"/>
      <c r="I108" s="17">
        <f>I109+I110</f>
        <v>5000</v>
      </c>
      <c r="J108" s="17">
        <f>J109+J110</f>
        <v>5000</v>
      </c>
      <c r="K108" s="17">
        <f>K109+K110</f>
        <v>5000</v>
      </c>
      <c r="L108" s="17">
        <f>L109+L110</f>
        <v>5000</v>
      </c>
      <c r="M108" s="33"/>
    </row>
    <row r="109" spans="1:13" ht="15.75" hidden="1" x14ac:dyDescent="0.2">
      <c r="A109" s="12"/>
      <c r="B109" s="17"/>
      <c r="C109" s="17"/>
      <c r="D109" s="17"/>
      <c r="E109" s="17"/>
      <c r="F109" s="17"/>
      <c r="G109" s="17">
        <v>244</v>
      </c>
      <c r="H109" s="17">
        <v>290</v>
      </c>
      <c r="I109" s="17">
        <v>5000</v>
      </c>
      <c r="J109" s="17">
        <v>5000</v>
      </c>
      <c r="K109" s="17">
        <v>5000</v>
      </c>
      <c r="L109" s="17">
        <v>5000</v>
      </c>
      <c r="M109" s="33"/>
    </row>
    <row r="110" spans="1:13" ht="15.75" hidden="1" x14ac:dyDescent="0.2">
      <c r="A110" s="12"/>
      <c r="B110" s="17"/>
      <c r="C110" s="17"/>
      <c r="D110" s="17"/>
      <c r="E110" s="17"/>
      <c r="F110" s="17"/>
      <c r="G110" s="17">
        <v>244</v>
      </c>
      <c r="H110" s="17">
        <v>340</v>
      </c>
      <c r="I110" s="17"/>
      <c r="J110" s="17"/>
      <c r="K110" s="17"/>
      <c r="L110" s="17">
        <v>0</v>
      </c>
      <c r="M110" s="33"/>
    </row>
    <row r="111" spans="1:13" ht="15.75" hidden="1" x14ac:dyDescent="0.2">
      <c r="A111" s="11"/>
      <c r="B111" s="17"/>
      <c r="C111" s="17"/>
      <c r="D111" s="17"/>
      <c r="E111" s="17"/>
      <c r="F111" s="17"/>
      <c r="G111" s="17">
        <v>540</v>
      </c>
      <c r="H111" s="17"/>
      <c r="I111" s="17">
        <f>I112+I113</f>
        <v>1970000</v>
      </c>
      <c r="J111" s="17">
        <f>J112+J113</f>
        <v>1970000</v>
      </c>
      <c r="K111" s="17">
        <f>K112+K113</f>
        <v>1970000</v>
      </c>
      <c r="L111" s="17">
        <f>L112+L113</f>
        <v>1970000</v>
      </c>
      <c r="M111" s="33"/>
    </row>
    <row r="112" spans="1:13" ht="15.75" hidden="1" x14ac:dyDescent="0.2">
      <c r="A112" s="12"/>
      <c r="B112" s="17"/>
      <c r="C112" s="17"/>
      <c r="D112" s="17"/>
      <c r="E112" s="17"/>
      <c r="F112" s="17"/>
      <c r="G112" s="17">
        <v>540</v>
      </c>
      <c r="H112" s="17">
        <v>251</v>
      </c>
      <c r="I112" s="17">
        <v>1970000</v>
      </c>
      <c r="J112" s="17">
        <v>1970000</v>
      </c>
      <c r="K112" s="17">
        <v>1970000</v>
      </c>
      <c r="L112" s="17">
        <v>1970000</v>
      </c>
      <c r="M112" s="33"/>
    </row>
    <row r="113" spans="1:14" ht="15.75" hidden="1" x14ac:dyDescent="0.2">
      <c r="A113" s="12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33"/>
    </row>
    <row r="114" spans="1:14" ht="15.75" hidden="1" x14ac:dyDescent="0.2">
      <c r="A114" s="12"/>
      <c r="B114" s="17"/>
      <c r="C114" s="17"/>
      <c r="D114" s="17"/>
      <c r="E114" s="17"/>
      <c r="F114" s="17"/>
      <c r="G114" s="17"/>
      <c r="H114" s="17">
        <v>225</v>
      </c>
      <c r="I114" s="17">
        <v>61011</v>
      </c>
      <c r="J114" s="17">
        <v>61011</v>
      </c>
      <c r="K114" s="17">
        <v>61011</v>
      </c>
      <c r="L114" s="17">
        <v>61011</v>
      </c>
      <c r="M114" s="33"/>
    </row>
    <row r="115" spans="1:14" ht="64.5" customHeight="1" x14ac:dyDescent="0.2">
      <c r="A115" s="36" t="s">
        <v>36</v>
      </c>
      <c r="B115" s="37">
        <v>26</v>
      </c>
      <c r="C115" s="37"/>
      <c r="D115" s="37"/>
      <c r="E115" s="37"/>
      <c r="F115" s="37"/>
      <c r="G115" s="37"/>
      <c r="H115" s="37"/>
      <c r="I115" s="38">
        <f t="shared" ref="I115:K119" si="14">I116</f>
        <v>1305829.07</v>
      </c>
      <c r="J115" s="38">
        <f t="shared" si="14"/>
        <v>1305116.67</v>
      </c>
      <c r="K115" s="38">
        <f t="shared" si="14"/>
        <v>1305829.07</v>
      </c>
      <c r="L115" s="35">
        <f>L116</f>
        <v>1234608.4099999999</v>
      </c>
      <c r="M115" s="33">
        <v>94.55</v>
      </c>
    </row>
    <row r="116" spans="1:14" ht="47.25" x14ac:dyDescent="0.2">
      <c r="A116" s="29" t="s">
        <v>32</v>
      </c>
      <c r="B116" s="25">
        <v>26</v>
      </c>
      <c r="C116" s="25">
        <v>0</v>
      </c>
      <c r="D116" s="25" t="s">
        <v>33</v>
      </c>
      <c r="E116" s="25"/>
      <c r="F116" s="25"/>
      <c r="G116" s="25"/>
      <c r="H116" s="25"/>
      <c r="I116" s="25">
        <f t="shared" si="14"/>
        <v>1305829.07</v>
      </c>
      <c r="J116" s="25">
        <f t="shared" si="14"/>
        <v>1305116.67</v>
      </c>
      <c r="K116" s="25">
        <f t="shared" si="14"/>
        <v>1305829.07</v>
      </c>
      <c r="L116" s="25">
        <f>L117</f>
        <v>1234608.4099999999</v>
      </c>
      <c r="M116" s="33">
        <v>94.55</v>
      </c>
    </row>
    <row r="117" spans="1:14" ht="15.75" x14ac:dyDescent="0.2">
      <c r="A117" s="5" t="s">
        <v>19</v>
      </c>
      <c r="B117" s="23">
        <v>26</v>
      </c>
      <c r="C117" s="23">
        <v>0</v>
      </c>
      <c r="D117" s="23" t="s">
        <v>33</v>
      </c>
      <c r="E117" s="23">
        <v>925</v>
      </c>
      <c r="F117" s="23"/>
      <c r="G117" s="23"/>
      <c r="H117" s="23"/>
      <c r="I117" s="23">
        <f t="shared" si="14"/>
        <v>1305829.07</v>
      </c>
      <c r="J117" s="23">
        <f t="shared" si="14"/>
        <v>1305116.67</v>
      </c>
      <c r="K117" s="23">
        <f t="shared" si="14"/>
        <v>1305829.07</v>
      </c>
      <c r="L117" s="23">
        <f>L118</f>
        <v>1234608.4099999999</v>
      </c>
      <c r="M117" s="33">
        <v>94.55</v>
      </c>
    </row>
    <row r="118" spans="1:14" ht="31.5" x14ac:dyDescent="0.2">
      <c r="A118" s="28" t="s">
        <v>34</v>
      </c>
      <c r="B118" s="23">
        <v>26</v>
      </c>
      <c r="C118" s="23">
        <v>0</v>
      </c>
      <c r="D118" s="23" t="s">
        <v>33</v>
      </c>
      <c r="E118" s="23">
        <v>925</v>
      </c>
      <c r="F118" s="23">
        <v>55550</v>
      </c>
      <c r="G118" s="23"/>
      <c r="H118" s="23"/>
      <c r="I118" s="23">
        <f t="shared" si="14"/>
        <v>1305829.07</v>
      </c>
      <c r="J118" s="23">
        <f t="shared" si="14"/>
        <v>1305116.67</v>
      </c>
      <c r="K118" s="23">
        <f t="shared" si="14"/>
        <v>1305829.07</v>
      </c>
      <c r="L118" s="23">
        <f>L119</f>
        <v>1234608.4099999999</v>
      </c>
      <c r="M118" s="33">
        <v>94.55</v>
      </c>
    </row>
    <row r="119" spans="1:14" ht="47.25" x14ac:dyDescent="0.2">
      <c r="A119" s="10" t="s">
        <v>13</v>
      </c>
      <c r="B119" s="23">
        <v>26</v>
      </c>
      <c r="C119" s="23">
        <v>0</v>
      </c>
      <c r="D119" s="23" t="s">
        <v>33</v>
      </c>
      <c r="E119" s="23">
        <v>925</v>
      </c>
      <c r="F119" s="23">
        <v>55550</v>
      </c>
      <c r="G119" s="23">
        <v>200</v>
      </c>
      <c r="H119" s="23"/>
      <c r="I119" s="23">
        <f t="shared" si="14"/>
        <v>1305829.07</v>
      </c>
      <c r="J119" s="23">
        <f t="shared" si="14"/>
        <v>1305116.67</v>
      </c>
      <c r="K119" s="23">
        <f t="shared" si="14"/>
        <v>1305829.07</v>
      </c>
      <c r="L119" s="23">
        <f>L120</f>
        <v>1234608.4099999999</v>
      </c>
      <c r="M119" s="33">
        <v>94.55</v>
      </c>
    </row>
    <row r="120" spans="1:14" ht="47.25" x14ac:dyDescent="0.2">
      <c r="A120" s="10" t="s">
        <v>11</v>
      </c>
      <c r="B120" s="23">
        <v>26</v>
      </c>
      <c r="C120" s="23">
        <v>0</v>
      </c>
      <c r="D120" s="23" t="s">
        <v>33</v>
      </c>
      <c r="E120" s="23">
        <v>925</v>
      </c>
      <c r="F120" s="23">
        <v>55550</v>
      </c>
      <c r="G120" s="23">
        <v>240</v>
      </c>
      <c r="H120" s="23"/>
      <c r="I120" s="23">
        <v>1305829.07</v>
      </c>
      <c r="J120" s="23">
        <v>1305116.67</v>
      </c>
      <c r="K120" s="23">
        <v>1305829.07</v>
      </c>
      <c r="L120" s="23">
        <v>1234608.4099999999</v>
      </c>
      <c r="M120" s="33">
        <v>94.55</v>
      </c>
    </row>
    <row r="121" spans="1:14" ht="15.75" x14ac:dyDescent="0.2">
      <c r="A121" s="18" t="s">
        <v>19</v>
      </c>
      <c r="B121" s="25">
        <v>30</v>
      </c>
      <c r="C121" s="25">
        <v>0</v>
      </c>
      <c r="D121" s="15">
        <v>0</v>
      </c>
      <c r="E121" s="25">
        <v>925</v>
      </c>
      <c r="F121" s="25">
        <v>80060</v>
      </c>
      <c r="G121" s="25"/>
      <c r="H121" s="25"/>
      <c r="I121" s="25">
        <v>4279</v>
      </c>
      <c r="J121" s="25"/>
      <c r="K121" s="25">
        <v>4279</v>
      </c>
      <c r="L121" s="25"/>
      <c r="M121" s="33"/>
    </row>
    <row r="122" spans="1:14" ht="35.25" customHeight="1" x14ac:dyDescent="0.2">
      <c r="A122" s="41" t="s">
        <v>46</v>
      </c>
      <c r="B122" s="23">
        <v>30</v>
      </c>
      <c r="C122" s="23">
        <v>0</v>
      </c>
      <c r="D122" s="15">
        <v>0</v>
      </c>
      <c r="E122" s="23">
        <v>925</v>
      </c>
      <c r="F122" s="23">
        <v>80060</v>
      </c>
      <c r="G122" s="23"/>
      <c r="H122" s="23"/>
      <c r="I122" s="23">
        <v>4279</v>
      </c>
      <c r="J122" s="23"/>
      <c r="K122" s="23">
        <v>4279</v>
      </c>
      <c r="L122" s="23"/>
      <c r="M122" s="33"/>
    </row>
    <row r="123" spans="1:14" ht="47.25" x14ac:dyDescent="0.2">
      <c r="A123" s="10" t="s">
        <v>13</v>
      </c>
      <c r="B123" s="23">
        <v>30</v>
      </c>
      <c r="C123" s="23">
        <v>0</v>
      </c>
      <c r="D123" s="15">
        <v>0</v>
      </c>
      <c r="E123" s="23">
        <v>925</v>
      </c>
      <c r="F123" s="23">
        <v>80060</v>
      </c>
      <c r="G123" s="23">
        <v>200</v>
      </c>
      <c r="H123" s="23"/>
      <c r="I123" s="23">
        <v>4279</v>
      </c>
      <c r="J123" s="23"/>
      <c r="K123" s="23">
        <v>4279</v>
      </c>
      <c r="L123" s="23"/>
      <c r="M123" s="33"/>
    </row>
    <row r="124" spans="1:14" ht="47.25" x14ac:dyDescent="0.2">
      <c r="A124" s="10" t="s">
        <v>11</v>
      </c>
      <c r="B124" s="23">
        <v>30</v>
      </c>
      <c r="C124" s="23">
        <v>0</v>
      </c>
      <c r="D124" s="15">
        <v>0</v>
      </c>
      <c r="E124" s="23">
        <v>925</v>
      </c>
      <c r="F124" s="23">
        <v>80060</v>
      </c>
      <c r="G124" s="23">
        <v>240</v>
      </c>
      <c r="H124" s="23"/>
      <c r="I124" s="23">
        <v>4279</v>
      </c>
      <c r="J124" s="23"/>
      <c r="K124" s="23">
        <v>4279</v>
      </c>
      <c r="L124" s="23"/>
      <c r="M124" s="33"/>
    </row>
    <row r="125" spans="1:14" ht="15.75" x14ac:dyDescent="0.2">
      <c r="A125" s="10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33"/>
    </row>
    <row r="126" spans="1:14" ht="15.75" x14ac:dyDescent="0.2">
      <c r="A126" s="19" t="s">
        <v>28</v>
      </c>
      <c r="B126" s="19"/>
      <c r="C126" s="19"/>
      <c r="D126" s="19"/>
      <c r="E126" s="19"/>
      <c r="F126" s="19"/>
      <c r="G126" s="19"/>
      <c r="H126" s="22"/>
      <c r="I126" s="32">
        <f>I10+I115+I121</f>
        <v>20813097.859999999</v>
      </c>
      <c r="J126" s="32">
        <f>J115+J10</f>
        <v>17171954.91</v>
      </c>
      <c r="K126" s="32">
        <f>K10+K115+K121</f>
        <v>20813097.859999999</v>
      </c>
      <c r="L126" s="32">
        <f>L10+L115</f>
        <v>5489926.7200000007</v>
      </c>
      <c r="M126" s="33">
        <v>26.38</v>
      </c>
      <c r="N126" t="e">
        <f>SUM(N18:N113)</f>
        <v>#REF!</v>
      </c>
    </row>
    <row r="131" spans="7:14" x14ac:dyDescent="0.2">
      <c r="N131" t="e">
        <f>N129-N126</f>
        <v>#REF!</v>
      </c>
    </row>
    <row r="132" spans="7:14" hidden="1" x14ac:dyDescent="0.2"/>
    <row r="144" spans="7:14" x14ac:dyDescent="0.2">
      <c r="G144" t="s">
        <v>40</v>
      </c>
    </row>
  </sheetData>
  <mergeCells count="6">
    <mergeCell ref="I7:M7"/>
    <mergeCell ref="F2:M2"/>
    <mergeCell ref="D3:M3"/>
    <mergeCell ref="D4:M4"/>
    <mergeCell ref="D5:M5"/>
    <mergeCell ref="A6:M6"/>
  </mergeCells>
  <pageMargins left="0.70866141732283472" right="0.39370078740157483" top="0.59055118110236227" bottom="0.39370078740157483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2021-10-27T14:40:37Z</dcterms:modified>
</cp:coreProperties>
</file>