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Table1!$9:$10</definedName>
    <definedName name="_xlnm.Print_Area" localSheetId="0">Table1!$A$3:$G$101</definedName>
  </definedNames>
  <calcPr calcId="152511"/>
</workbook>
</file>

<file path=xl/calcChain.xml><?xml version="1.0" encoding="utf-8"?>
<calcChain xmlns="http://schemas.openxmlformats.org/spreadsheetml/2006/main">
  <c r="E70" i="1" l="1"/>
  <c r="E59" i="1"/>
  <c r="E58" i="1"/>
  <c r="E56" i="1"/>
  <c r="E65" i="1" l="1"/>
  <c r="F11" i="1"/>
  <c r="G11" i="1"/>
  <c r="E11" i="1"/>
  <c r="E13" i="1" l="1"/>
  <c r="E14" i="1"/>
  <c r="E12" i="1"/>
  <c r="G100" i="1"/>
  <c r="F100" i="1"/>
  <c r="E100" i="1"/>
  <c r="E28" i="1"/>
  <c r="F30" i="1" l="1"/>
  <c r="F14" i="1" l="1"/>
  <c r="G14" i="1"/>
  <c r="E60" i="1"/>
  <c r="G90" i="1" l="1"/>
  <c r="F90" i="1"/>
  <c r="E90" i="1" l="1"/>
  <c r="G12" i="1" l="1"/>
  <c r="F12" i="1"/>
  <c r="G85" i="1"/>
  <c r="F85" i="1"/>
  <c r="E85" i="1"/>
  <c r="G35" i="1"/>
  <c r="F35" i="1"/>
  <c r="E35" i="1"/>
  <c r="F55" i="1" l="1"/>
  <c r="G80" i="1"/>
  <c r="F80" i="1"/>
  <c r="E80" i="1"/>
  <c r="G75" i="1"/>
  <c r="F75" i="1"/>
  <c r="E75" i="1"/>
  <c r="G55" i="1"/>
  <c r="E55" i="1"/>
  <c r="G50" i="1"/>
  <c r="F50" i="1"/>
  <c r="E50" i="1"/>
  <c r="G45" i="1"/>
  <c r="F45" i="1"/>
  <c r="E45" i="1"/>
  <c r="G40" i="1"/>
  <c r="F40" i="1"/>
  <c r="E40" i="1"/>
  <c r="G30" i="1"/>
  <c r="E30" i="1"/>
  <c r="G25" i="1"/>
  <c r="F25" i="1"/>
  <c r="E25" i="1"/>
  <c r="G95" i="1"/>
  <c r="F95" i="1"/>
  <c r="E95" i="1"/>
  <c r="F20" i="1"/>
  <c r="F101" i="1" s="1"/>
  <c r="G20" i="1"/>
  <c r="G101" i="1" s="1"/>
  <c r="E20" i="1"/>
  <c r="E101" i="1" l="1"/>
  <c r="F13" i="1"/>
  <c r="F15" i="1" s="1"/>
  <c r="E15" i="1"/>
  <c r="G13" i="1"/>
  <c r="G15" i="1" s="1"/>
</calcChain>
</file>

<file path=xl/sharedStrings.xml><?xml version="1.0" encoding="utf-8"?>
<sst xmlns="http://schemas.openxmlformats.org/spreadsheetml/2006/main" count="150" uniqueCount="41">
  <si>
    <t/>
  </si>
  <si>
    <t>№ пп</t>
  </si>
  <si>
    <t>Ответственный исполнитель, соисполнители</t>
  </si>
  <si>
    <t>Источник
финансового
обеспечения</t>
  </si>
  <si>
    <t>Объем средств на реализацию, рублей</t>
  </si>
  <si>
    <t>средства областного бюджета</t>
  </si>
  <si>
    <t>средства федерального бюджета</t>
  </si>
  <si>
    <t>средства местных бюджетов</t>
  </si>
  <si>
    <t>внебюджетные средства</t>
  </si>
  <si>
    <t>итого</t>
  </si>
  <si>
    <t>План реализации муниципальной программы</t>
  </si>
  <si>
    <t>Осуществление первичного воинского учета на территориях, где отсутствуют военные комиссариаты</t>
  </si>
  <si>
    <t>Мероприятия в сфере пожарной безопасности</t>
  </si>
  <si>
    <t>Развитие и совершенствование сети автомобильных дорог местного значения</t>
  </si>
  <si>
    <t>Организация и обеспечение освещения улиц</t>
  </si>
  <si>
    <t>Озеленение территории</t>
  </si>
  <si>
    <t>Организация и содержание мест захоронения (кладбищ)</t>
  </si>
  <si>
    <t>Мероприятия по благоустройству</t>
  </si>
  <si>
    <t>Мероприятия по развитию физической культуры и спорта</t>
  </si>
  <si>
    <t>Мероприятия по работе с семьей, детьми и молодежью</t>
  </si>
  <si>
    <t xml:space="preserve">Реализация переданных полномочий по решению отдельных вопросов местного значения поселений в соответствии с заключенными соглашениями по созданию условий для организации досуга и обеспечения жителей поселений услугами организаций культуры       </t>
  </si>
  <si>
    <t>администрация Жирятинского района</t>
  </si>
  <si>
    <t>Всего</t>
  </si>
  <si>
    <t>Членские взносы некоммерческим организациям</t>
  </si>
  <si>
    <t>2024 год</t>
  </si>
  <si>
    <t>Обеспечение сохранности автомобильных дорог местного значения и условий безопасности движения по ним</t>
  </si>
  <si>
    <t>3.1</t>
  </si>
  <si>
    <t>Реализация переданных полномочий по решению отдельных вопросов местного значения поселений в соответствии с заключенными соглашениями по благоустройству территории поселения</t>
  </si>
  <si>
    <t>Муниципальная программа: Комплексное социально - экономическое развитие Жирятинского сельского поселения (2024-2026 годы)</t>
  </si>
  <si>
    <t>2025 год</t>
  </si>
  <si>
    <r>
      <rPr>
        <sz val="10"/>
        <rFont val="Times New Roman"/>
        <family val="1"/>
        <charset val="204"/>
      </rPr>
      <t>Таблица 6</t>
    </r>
    <r>
      <rPr>
        <sz val="10"/>
        <color rgb="FFFF0000"/>
        <rFont val="Times New Roman"/>
        <family val="1"/>
        <charset val="204"/>
      </rPr>
      <t xml:space="preserve">
</t>
    </r>
  </si>
  <si>
    <t>2026 год</t>
  </si>
  <si>
    <t>Программа, подпрограмма, основное мероприятие, направление расходов, мероприятие</t>
  </si>
  <si>
    <t xml:space="preserve">Реализация инициативных проектов </t>
  </si>
  <si>
    <t>Приложение</t>
  </si>
  <si>
    <t>Опубликование нормативных правовых актов муниципальных образований и иной официальной информации</t>
  </si>
  <si>
    <t>8.1</t>
  </si>
  <si>
    <t>Реализация инициативных проектов (Ремонт символического памятника воинам землякам в д. Новое Каплино)</t>
  </si>
  <si>
    <t>8.2</t>
  </si>
  <si>
    <t>Реализация инициативных проектов (Ремонт символического памятника воинам зодносельчанам в с. Савлуково)</t>
  </si>
  <si>
    <t>к постановлению администрации Жирятинского района от     27.12.2024 №С- 68   "О внесении изменений в муниципальную программу Жирятинского сельского поселения Жирятинского муниципального района Брянской области «Комплексное социально-экономическое развитие Жирятинского сельского поселения» (2024-2026 годы)"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</si>
</sst>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0_ ;\-#,##0.00\ "/>
  </numFmts>
  <fonts count="13" x14ac:knownFonts="1">
    <font>
      <sz val="10"/>
      <color rgb="FF000000"/>
      <name val="Times New Roman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164" fontId="0" fillId="0" borderId="0">
      <alignment vertical="top" wrapText="1"/>
    </xf>
  </cellStyleXfs>
  <cellXfs count="90">
    <xf numFmtId="164" fontId="0" fillId="0" borderId="0" xfId="0" applyNumberFormat="1" applyFont="1" applyFill="1" applyAlignment="1">
      <alignment vertical="top" wrapText="1"/>
    </xf>
    <xf numFmtId="4" fontId="1" fillId="2" borderId="4" xfId="0" applyNumberFormat="1" applyFont="1" applyFill="1" applyBorder="1" applyAlignment="1">
      <alignment vertical="top" wrapText="1"/>
    </xf>
    <xf numFmtId="4" fontId="2" fillId="2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vertical="top" wrapText="1"/>
    </xf>
    <xf numFmtId="164" fontId="2" fillId="0" borderId="0" xfId="0" applyNumberFormat="1" applyFont="1" applyFill="1" applyAlignment="1">
      <alignment vertical="top" wrapText="1"/>
    </xf>
    <xf numFmtId="0" fontId="4" fillId="0" borderId="0" xfId="0" applyNumberFormat="1" applyFont="1" applyFill="1" applyAlignment="1">
      <alignment horizontal="right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>
      <alignment vertical="top" wrapText="1"/>
    </xf>
    <xf numFmtId="4" fontId="1" fillId="2" borderId="20" xfId="0" applyNumberFormat="1" applyFont="1" applyFill="1" applyBorder="1" applyAlignment="1">
      <alignment vertical="top" wrapText="1"/>
    </xf>
    <xf numFmtId="0" fontId="7" fillId="2" borderId="4" xfId="0" applyNumberFormat="1" applyFont="1" applyFill="1" applyBorder="1" applyAlignment="1">
      <alignment vertical="top" wrapText="1"/>
    </xf>
    <xf numFmtId="0" fontId="1" fillId="2" borderId="25" xfId="0" applyNumberFormat="1" applyFont="1" applyFill="1" applyBorder="1" applyAlignment="1">
      <alignment vertical="top" wrapText="1"/>
    </xf>
    <xf numFmtId="4" fontId="1" fillId="2" borderId="25" xfId="0" applyNumberFormat="1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vertical="top" wrapText="1"/>
    </xf>
    <xf numFmtId="4" fontId="2" fillId="2" borderId="9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vertical="top" wrapText="1"/>
    </xf>
    <xf numFmtId="0" fontId="1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9" fillId="2" borderId="4" xfId="0" applyNumberFormat="1" applyFont="1" applyFill="1" applyBorder="1" applyAlignment="1">
      <alignment vertical="top" wrapText="1"/>
    </xf>
    <xf numFmtId="0" fontId="10" fillId="2" borderId="4" xfId="0" applyNumberFormat="1" applyFont="1" applyFill="1" applyBorder="1" applyAlignment="1">
      <alignment vertical="top" wrapText="1"/>
    </xf>
    <xf numFmtId="4" fontId="10" fillId="2" borderId="4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1" fillId="2" borderId="7" xfId="0" applyNumberFormat="1" applyFont="1" applyFill="1" applyBorder="1" applyAlignment="1">
      <alignment vertical="top" wrapText="1"/>
    </xf>
    <xf numFmtId="4" fontId="1" fillId="2" borderId="7" xfId="0" applyNumberFormat="1" applyFont="1" applyFill="1" applyBorder="1" applyAlignment="1">
      <alignment vertical="top" wrapText="1"/>
    </xf>
    <xf numFmtId="4" fontId="2" fillId="2" borderId="7" xfId="0" applyNumberFormat="1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vertical="top" wrapText="1"/>
    </xf>
    <xf numFmtId="165" fontId="1" fillId="0" borderId="4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top" wrapText="1"/>
    </xf>
    <xf numFmtId="0" fontId="12" fillId="2" borderId="4" xfId="0" applyNumberFormat="1" applyFont="1" applyFill="1" applyBorder="1" applyAlignment="1">
      <alignment vertical="top" wrapText="1"/>
    </xf>
    <xf numFmtId="4" fontId="10" fillId="2" borderId="9" xfId="0" applyNumberFormat="1" applyFont="1" applyFill="1" applyBorder="1" applyAlignment="1">
      <alignment vertical="top" wrapText="1"/>
    </xf>
    <xf numFmtId="49" fontId="2" fillId="0" borderId="0" xfId="0" applyNumberFormat="1" applyFont="1" applyFill="1" applyAlignment="1">
      <alignment horizontal="justify" vertical="top" wrapText="1"/>
    </xf>
    <xf numFmtId="0" fontId="2" fillId="2" borderId="10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0" fontId="2" fillId="2" borderId="26" xfId="0" applyNumberFormat="1" applyFont="1" applyFill="1" applyBorder="1" applyAlignment="1">
      <alignment vertical="top" wrapText="1"/>
    </xf>
    <xf numFmtId="0" fontId="2" fillId="2" borderId="5" xfId="0" applyNumberFormat="1" applyFont="1" applyFill="1" applyBorder="1" applyAlignment="1">
      <alignment vertical="top" wrapText="1"/>
    </xf>
    <xf numFmtId="0" fontId="2" fillId="2" borderId="6" xfId="0" applyNumberFormat="1" applyFont="1" applyFill="1" applyBorder="1" applyAlignment="1">
      <alignment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Alignment="1">
      <alignment horizontal="right" vertical="center" wrapText="1"/>
    </xf>
    <xf numFmtId="0" fontId="2" fillId="2" borderId="1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2" borderId="10" xfId="0" applyNumberFormat="1" applyFont="1" applyFill="1" applyBorder="1" applyAlignment="1">
      <alignment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3" xfId="0" applyNumberFormat="1" applyFont="1" applyFill="1" applyBorder="1" applyAlignment="1">
      <alignment vertical="top" wrapText="1"/>
    </xf>
    <xf numFmtId="0" fontId="2" fillId="2" borderId="26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49" fontId="10" fillId="2" borderId="7" xfId="0" applyNumberFormat="1" applyFont="1" applyFill="1" applyBorder="1" applyAlignment="1">
      <alignment horizontal="center" vertical="top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10" fillId="2" borderId="9" xfId="0" applyNumberFormat="1" applyFont="1" applyFill="1" applyBorder="1" applyAlignment="1">
      <alignment horizontal="center" vertical="top" wrapText="1"/>
    </xf>
    <xf numFmtId="0" fontId="10" fillId="2" borderId="7" xfId="0" applyNumberFormat="1" applyFont="1" applyFill="1" applyBorder="1" applyAlignment="1">
      <alignment horizontal="center" vertical="top" wrapText="1"/>
    </xf>
    <xf numFmtId="0" fontId="10" fillId="2" borderId="8" xfId="0" applyNumberFormat="1" applyFont="1" applyFill="1" applyBorder="1" applyAlignment="1">
      <alignment horizontal="center" vertical="top" wrapText="1"/>
    </xf>
    <xf numFmtId="0" fontId="10" fillId="2" borderId="9" xfId="0" applyNumberFormat="1" applyFont="1" applyFill="1" applyBorder="1" applyAlignment="1">
      <alignment horizontal="center" vertical="top" wrapText="1"/>
    </xf>
    <xf numFmtId="164" fontId="1" fillId="0" borderId="11" xfId="0" applyNumberFormat="1" applyFont="1" applyFill="1" applyBorder="1" applyAlignment="1">
      <alignment horizontal="left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8" fillId="2" borderId="6" xfId="0" applyNumberFormat="1" applyFont="1" applyFill="1" applyBorder="1" applyAlignment="1">
      <alignment horizontal="left" vertical="top" wrapText="1"/>
    </xf>
    <xf numFmtId="0" fontId="2" fillId="2" borderId="27" xfId="0" applyNumberFormat="1" applyFont="1" applyFill="1" applyBorder="1" applyAlignment="1">
      <alignment horizontal="center" vertical="top" wrapText="1"/>
    </xf>
    <xf numFmtId="0" fontId="2" fillId="2" borderId="28" xfId="0" applyNumberFormat="1" applyFont="1" applyFill="1" applyBorder="1" applyAlignment="1">
      <alignment horizontal="center" vertical="top" wrapText="1"/>
    </xf>
    <xf numFmtId="0" fontId="2" fillId="2" borderId="29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vertical="top" wrapText="1"/>
    </xf>
    <xf numFmtId="0" fontId="12" fillId="2" borderId="7" xfId="0" applyNumberFormat="1" applyFont="1" applyFill="1" applyBorder="1" applyAlignment="1">
      <alignment horizontal="center" vertical="top" wrapText="1"/>
    </xf>
    <xf numFmtId="0" fontId="12" fillId="2" borderId="8" xfId="0" applyNumberFormat="1" applyFont="1" applyFill="1" applyBorder="1" applyAlignment="1">
      <alignment horizontal="center" vertical="top" wrapText="1"/>
    </xf>
    <xf numFmtId="0" fontId="12" fillId="2" borderId="9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left" vertical="top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vertical="top" wrapText="1"/>
    </xf>
    <xf numFmtId="0" fontId="9" fillId="2" borderId="5" xfId="0" applyNumberFormat="1" applyFont="1" applyFill="1" applyBorder="1" applyAlignment="1">
      <alignment horizontal="left" vertical="top" wrapText="1"/>
    </xf>
    <xf numFmtId="0" fontId="9" fillId="2" borderId="6" xfId="0" applyNumberFormat="1" applyFont="1" applyFill="1" applyBorder="1" applyAlignment="1">
      <alignment horizontal="left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4" xfId="0" applyNumberFormat="1" applyFont="1" applyFill="1" applyBorder="1" applyAlignment="1">
      <alignment vertical="top" wrapText="1"/>
    </xf>
    <xf numFmtId="0" fontId="2" fillId="2" borderId="15" xfId="0" applyNumberFormat="1" applyFont="1" applyFill="1" applyBorder="1" applyAlignment="1">
      <alignment vertical="top" wrapText="1"/>
    </xf>
    <xf numFmtId="0" fontId="2" fillId="2" borderId="16" xfId="0" applyNumberFormat="1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top" wrapText="1"/>
    </xf>
    <xf numFmtId="0" fontId="1" fillId="2" borderId="21" xfId="0" applyNumberFormat="1" applyFont="1" applyFill="1" applyBorder="1" applyAlignment="1">
      <alignment horizontal="center" vertical="top" wrapText="1"/>
    </xf>
    <xf numFmtId="0" fontId="1" fillId="2" borderId="22" xfId="0" applyNumberFormat="1" applyFont="1" applyFill="1" applyBorder="1" applyAlignment="1">
      <alignment horizontal="center" vertical="top" wrapText="1"/>
    </xf>
    <xf numFmtId="0" fontId="1" fillId="2" borderId="18" xfId="0" applyNumberFormat="1" applyFont="1" applyFill="1" applyBorder="1" applyAlignment="1">
      <alignment vertical="top" wrapText="1"/>
    </xf>
    <xf numFmtId="0" fontId="1" fillId="2" borderId="2" xfId="0" applyNumberFormat="1" applyFont="1" applyFill="1" applyBorder="1" applyAlignment="1">
      <alignment vertical="top" wrapText="1"/>
    </xf>
    <xf numFmtId="0" fontId="1" fillId="2" borderId="23" xfId="0" applyNumberFormat="1" applyFont="1" applyFill="1" applyBorder="1" applyAlignment="1">
      <alignment vertical="top" wrapText="1"/>
    </xf>
    <xf numFmtId="0" fontId="7" fillId="2" borderId="19" xfId="0" applyNumberFormat="1" applyFont="1" applyFill="1" applyBorder="1" applyAlignment="1">
      <alignment horizontal="left" vertical="top" wrapText="1"/>
    </xf>
    <xf numFmtId="0" fontId="7" fillId="2" borderId="5" xfId="0" applyNumberFormat="1" applyFont="1" applyFill="1" applyBorder="1" applyAlignment="1">
      <alignment horizontal="left" vertical="top" wrapText="1"/>
    </xf>
    <xf numFmtId="0" fontId="7" fillId="2" borderId="24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view="pageBreakPreview" zoomScaleNormal="120" zoomScaleSheetLayoutView="100" workbookViewId="0">
      <pane xSplit="1" ySplit="10" topLeftCell="B77" activePane="bottomRight" state="frozen"/>
      <selection pane="topRight" activeCell="B1" sqref="B1"/>
      <selection pane="bottomLeft" activeCell="A6" sqref="A6"/>
      <selection pane="bottomRight" activeCell="D7" sqref="D7:G7"/>
    </sheetView>
  </sheetViews>
  <sheetFormatPr defaultRowHeight="12.75" x14ac:dyDescent="0.2"/>
  <cols>
    <col min="1" max="1" width="5" style="4" customWidth="1"/>
    <col min="2" max="2" width="42.33203125" style="4" customWidth="1"/>
    <col min="3" max="3" width="17.1640625" style="4" customWidth="1"/>
    <col min="4" max="4" width="29.6640625" style="4" customWidth="1"/>
    <col min="5" max="5" width="17.83203125" style="4" customWidth="1"/>
    <col min="6" max="6" width="21.33203125" style="4" customWidth="1"/>
    <col min="7" max="7" width="22.1640625" style="4" customWidth="1"/>
    <col min="8" max="8" width="18.1640625" style="4" bestFit="1" customWidth="1"/>
    <col min="9" max="10" width="15.33203125" style="4" bestFit="1" customWidth="1"/>
    <col min="11" max="16384" width="9.33203125" style="4"/>
  </cols>
  <sheetData>
    <row r="1" spans="1:7" x14ac:dyDescent="0.2">
      <c r="A1" s="4" t="s">
        <v>0</v>
      </c>
    </row>
    <row r="3" spans="1:7" x14ac:dyDescent="0.2">
      <c r="G3" s="4" t="s">
        <v>34</v>
      </c>
    </row>
    <row r="4" spans="1:7" ht="54.75" customHeight="1" x14ac:dyDescent="0.2">
      <c r="D4" s="30" t="s">
        <v>40</v>
      </c>
      <c r="E4" s="30"/>
      <c r="F4" s="30"/>
      <c r="G4" s="30"/>
    </row>
    <row r="5" spans="1:7" ht="11.25" customHeight="1" x14ac:dyDescent="0.2"/>
    <row r="6" spans="1:7" hidden="1" x14ac:dyDescent="0.2"/>
    <row r="7" spans="1:7" ht="22.5" customHeight="1" x14ac:dyDescent="0.2">
      <c r="A7" s="5" t="s">
        <v>0</v>
      </c>
      <c r="B7" s="5" t="s">
        <v>0</v>
      </c>
      <c r="C7" s="5" t="s">
        <v>0</v>
      </c>
      <c r="D7" s="38" t="s">
        <v>30</v>
      </c>
      <c r="E7" s="38"/>
      <c r="F7" s="38"/>
      <c r="G7" s="38"/>
    </row>
    <row r="8" spans="1:7" ht="20.25" customHeight="1" x14ac:dyDescent="0.2">
      <c r="A8" s="77" t="s">
        <v>10</v>
      </c>
      <c r="B8" s="77"/>
      <c r="C8" s="77"/>
      <c r="D8" s="77"/>
      <c r="E8" s="77"/>
      <c r="F8" s="77"/>
      <c r="G8" s="77"/>
    </row>
    <row r="9" spans="1:7" ht="25.5" customHeight="1" x14ac:dyDescent="0.2">
      <c r="A9" s="78" t="s">
        <v>1</v>
      </c>
      <c r="B9" s="78" t="s">
        <v>32</v>
      </c>
      <c r="C9" s="78" t="s">
        <v>2</v>
      </c>
      <c r="D9" s="78" t="s">
        <v>3</v>
      </c>
      <c r="E9" s="78" t="s">
        <v>4</v>
      </c>
      <c r="F9" s="78"/>
      <c r="G9" s="78"/>
    </row>
    <row r="10" spans="1:7" ht="27" customHeight="1" thickBot="1" x14ac:dyDescent="0.25">
      <c r="A10" s="79" t="s">
        <v>0</v>
      </c>
      <c r="B10" s="79" t="s">
        <v>0</v>
      </c>
      <c r="C10" s="80" t="s">
        <v>0</v>
      </c>
      <c r="D10" s="80" t="s">
        <v>0</v>
      </c>
      <c r="E10" s="6" t="s">
        <v>24</v>
      </c>
      <c r="F10" s="6" t="s">
        <v>29</v>
      </c>
      <c r="G10" s="6" t="s">
        <v>31</v>
      </c>
    </row>
    <row r="11" spans="1:7" ht="15.75" customHeight="1" x14ac:dyDescent="0.2">
      <c r="A11" s="81"/>
      <c r="B11" s="84" t="s">
        <v>28</v>
      </c>
      <c r="C11" s="87" t="s">
        <v>21</v>
      </c>
      <c r="D11" s="7" t="s">
        <v>5</v>
      </c>
      <c r="E11" s="8">
        <f>E16+E21+E26+E36+E41+E46+E51+E71+E76+E81+E91+E96+E56</f>
        <v>13655157.25</v>
      </c>
      <c r="F11" s="8">
        <f t="shared" ref="F11:G11" si="0">F16+F21+F26+F36+F41+F46+F51+F71+F76+F81+F91+F96+F56</f>
        <v>8341596</v>
      </c>
      <c r="G11" s="8">
        <f t="shared" si="0"/>
        <v>8341596</v>
      </c>
    </row>
    <row r="12" spans="1:7" ht="15.75" customHeight="1" x14ac:dyDescent="0.2">
      <c r="A12" s="82"/>
      <c r="B12" s="85"/>
      <c r="C12" s="88"/>
      <c r="D12" s="9" t="s">
        <v>6</v>
      </c>
      <c r="E12" s="1">
        <f>E17+E22+E27+E37+E42+E47+E52+E72+E77+E82+E92+E97</f>
        <v>345446</v>
      </c>
      <c r="F12" s="1">
        <f>F17+F22+F27+F37+F42+F47+F52+F72+F77+F82+F92</f>
        <v>379512</v>
      </c>
      <c r="G12" s="1">
        <f>G17+G22+G27+G37+G42+G47+G52+G72+G77+G82+G92</f>
        <v>414627</v>
      </c>
    </row>
    <row r="13" spans="1:7" ht="12.75" customHeight="1" x14ac:dyDescent="0.2">
      <c r="A13" s="82"/>
      <c r="B13" s="85"/>
      <c r="C13" s="88"/>
      <c r="D13" s="9" t="s">
        <v>7</v>
      </c>
      <c r="E13" s="1">
        <f>E18+E23+E28+E38+E43+E48+E53+E58+E73+E78+E83+E88+E93+E98</f>
        <v>8908528.3500000015</v>
      </c>
      <c r="F13" s="1">
        <f>F25+F28+F40+F45+F50+F55+F75+F80+F85+F90+F95</f>
        <v>8241933.5899999999</v>
      </c>
      <c r="G13" s="1">
        <f>G25+G28+G40+G45+G50+G55+G75+G80+G85+G90+G95</f>
        <v>8286516.75</v>
      </c>
    </row>
    <row r="14" spans="1:7" ht="15.75" customHeight="1" x14ac:dyDescent="0.2">
      <c r="A14" s="82"/>
      <c r="B14" s="85"/>
      <c r="C14" s="88"/>
      <c r="D14" s="9" t="s">
        <v>8</v>
      </c>
      <c r="E14" s="1">
        <f>E19+E24+E29+E34+E39+E44+E49+E54+E59+E74+E79+E84+E89+E94+E99</f>
        <v>46235</v>
      </c>
      <c r="F14" s="1">
        <f t="shared" ref="F14:G14" si="1">F19+F24+F29+F34+F39+F44+F49+F54+F59+F74+F79+F84+F89+F94</f>
        <v>0</v>
      </c>
      <c r="G14" s="1">
        <f t="shared" si="1"/>
        <v>0</v>
      </c>
    </row>
    <row r="15" spans="1:7" ht="15.75" customHeight="1" thickBot="1" x14ac:dyDescent="0.25">
      <c r="A15" s="83"/>
      <c r="B15" s="86"/>
      <c r="C15" s="89"/>
      <c r="D15" s="10" t="s">
        <v>9</v>
      </c>
      <c r="E15" s="11">
        <f>E11+E12+E13+E14</f>
        <v>22955366.600000001</v>
      </c>
      <c r="F15" s="11">
        <f t="shared" ref="F15:G15" si="2">F11+F12+F13+F14</f>
        <v>16963041.59</v>
      </c>
      <c r="G15" s="11">
        <f t="shared" si="2"/>
        <v>17042739.75</v>
      </c>
    </row>
    <row r="16" spans="1:7" ht="15.75" customHeight="1" x14ac:dyDescent="0.2">
      <c r="A16" s="32">
        <v>1</v>
      </c>
      <c r="B16" s="40" t="s">
        <v>11</v>
      </c>
      <c r="C16" s="58" t="s">
        <v>21</v>
      </c>
      <c r="D16" s="12" t="s">
        <v>5</v>
      </c>
      <c r="E16" s="13"/>
      <c r="F16" s="13"/>
      <c r="G16" s="13"/>
    </row>
    <row r="17" spans="1:7" ht="16.5" customHeight="1" x14ac:dyDescent="0.2">
      <c r="A17" s="32"/>
      <c r="B17" s="40"/>
      <c r="C17" s="58"/>
      <c r="D17" s="14" t="s">
        <v>6</v>
      </c>
      <c r="E17" s="2">
        <v>345446</v>
      </c>
      <c r="F17" s="2">
        <v>379512</v>
      </c>
      <c r="G17" s="2">
        <v>414627</v>
      </c>
    </row>
    <row r="18" spans="1:7" ht="15" customHeight="1" x14ac:dyDescent="0.2">
      <c r="A18" s="32"/>
      <c r="B18" s="40"/>
      <c r="C18" s="58"/>
      <c r="D18" s="14" t="s">
        <v>7</v>
      </c>
      <c r="E18" s="2"/>
      <c r="F18" s="2"/>
      <c r="G18" s="2"/>
    </row>
    <row r="19" spans="1:7" ht="15.75" customHeight="1" x14ac:dyDescent="0.2">
      <c r="A19" s="32"/>
      <c r="B19" s="40"/>
      <c r="C19" s="58"/>
      <c r="D19" s="14" t="s">
        <v>8</v>
      </c>
      <c r="E19" s="2"/>
      <c r="F19" s="2"/>
      <c r="G19" s="2"/>
    </row>
    <row r="20" spans="1:7" ht="15" customHeight="1" x14ac:dyDescent="0.2">
      <c r="A20" s="33"/>
      <c r="B20" s="63"/>
      <c r="C20" s="59"/>
      <c r="D20" s="15" t="s">
        <v>9</v>
      </c>
      <c r="E20" s="1">
        <f>E16+E17+E18+E19</f>
        <v>345446</v>
      </c>
      <c r="F20" s="1">
        <f t="shared" ref="F20:G20" si="3">F16+F17+F18+F19</f>
        <v>379512</v>
      </c>
      <c r="G20" s="1">
        <f t="shared" si="3"/>
        <v>414627</v>
      </c>
    </row>
    <row r="21" spans="1:7" ht="15.75" customHeight="1" x14ac:dyDescent="0.2">
      <c r="A21" s="31">
        <v>2</v>
      </c>
      <c r="B21" s="39" t="s">
        <v>12</v>
      </c>
      <c r="C21" s="58" t="s">
        <v>21</v>
      </c>
      <c r="D21" s="14" t="s">
        <v>5</v>
      </c>
      <c r="E21" s="2"/>
      <c r="F21" s="2"/>
      <c r="G21" s="2"/>
    </row>
    <row r="22" spans="1:7" ht="15" customHeight="1" x14ac:dyDescent="0.2">
      <c r="A22" s="32"/>
      <c r="B22" s="40"/>
      <c r="C22" s="58"/>
      <c r="D22" s="14" t="s">
        <v>6</v>
      </c>
      <c r="E22" s="2"/>
      <c r="F22" s="2"/>
      <c r="G22" s="2"/>
    </row>
    <row r="23" spans="1:7" ht="14.25" customHeight="1" x14ac:dyDescent="0.2">
      <c r="A23" s="32"/>
      <c r="B23" s="40"/>
      <c r="C23" s="58"/>
      <c r="D23" s="14" t="s">
        <v>7</v>
      </c>
      <c r="E23" s="2">
        <v>122211</v>
      </c>
      <c r="F23" s="2">
        <v>117000</v>
      </c>
      <c r="G23" s="2">
        <v>117000</v>
      </c>
    </row>
    <row r="24" spans="1:7" ht="16.5" customHeight="1" x14ac:dyDescent="0.2">
      <c r="A24" s="32"/>
      <c r="B24" s="16"/>
      <c r="C24" s="58"/>
      <c r="D24" s="14" t="s">
        <v>8</v>
      </c>
      <c r="E24" s="2"/>
      <c r="F24" s="2"/>
      <c r="G24" s="2"/>
    </row>
    <row r="25" spans="1:7" ht="14.45" customHeight="1" x14ac:dyDescent="0.2">
      <c r="A25" s="33"/>
      <c r="B25" s="17"/>
      <c r="C25" s="59"/>
      <c r="D25" s="15" t="s">
        <v>9</v>
      </c>
      <c r="E25" s="1">
        <f t="shared" ref="E25" si="4">E21+E22+E23+E24</f>
        <v>122211</v>
      </c>
      <c r="F25" s="1">
        <f t="shared" ref="F25" si="5">F21+F22+F23+F24</f>
        <v>117000</v>
      </c>
      <c r="G25" s="1">
        <f t="shared" ref="G25" si="6">G21+G22+G23+G24</f>
        <v>117000</v>
      </c>
    </row>
    <row r="26" spans="1:7" ht="15" customHeight="1" x14ac:dyDescent="0.2">
      <c r="A26" s="31">
        <v>3</v>
      </c>
      <c r="B26" s="69" t="s">
        <v>13</v>
      </c>
      <c r="C26" s="58" t="s">
        <v>21</v>
      </c>
      <c r="D26" s="14" t="s">
        <v>5</v>
      </c>
      <c r="E26" s="2">
        <v>12170134.83</v>
      </c>
      <c r="F26" s="2">
        <v>8341596</v>
      </c>
      <c r="G26" s="2">
        <v>8341596</v>
      </c>
    </row>
    <row r="27" spans="1:7" ht="17.25" customHeight="1" x14ac:dyDescent="0.2">
      <c r="A27" s="32"/>
      <c r="B27" s="40"/>
      <c r="C27" s="58"/>
      <c r="D27" s="14" t="s">
        <v>6</v>
      </c>
      <c r="E27" s="2"/>
      <c r="F27" s="2"/>
      <c r="G27" s="2"/>
    </row>
    <row r="28" spans="1:7" x14ac:dyDescent="0.2">
      <c r="A28" s="32"/>
      <c r="B28" s="40"/>
      <c r="C28" s="58"/>
      <c r="D28" s="14" t="s">
        <v>7</v>
      </c>
      <c r="E28" s="2">
        <f>3641678.72+563195.39</f>
        <v>4204874.1100000003</v>
      </c>
      <c r="F28" s="2">
        <v>3702380.59</v>
      </c>
      <c r="G28" s="2">
        <v>3722735.75</v>
      </c>
    </row>
    <row r="29" spans="1:7" x14ac:dyDescent="0.2">
      <c r="A29" s="32"/>
      <c r="B29" s="40"/>
      <c r="C29" s="58"/>
      <c r="D29" s="14" t="s">
        <v>8</v>
      </c>
      <c r="E29" s="2"/>
      <c r="F29" s="2"/>
      <c r="G29" s="2"/>
    </row>
    <row r="30" spans="1:7" x14ac:dyDescent="0.2">
      <c r="A30" s="33"/>
      <c r="B30" s="63"/>
      <c r="C30" s="59"/>
      <c r="D30" s="15" t="s">
        <v>9</v>
      </c>
      <c r="E30" s="1">
        <f t="shared" ref="E30" si="7">E26+E27+E28+E29</f>
        <v>16375008.940000001</v>
      </c>
      <c r="F30" s="1">
        <f>F26+F28</f>
        <v>12043976.59</v>
      </c>
      <c r="G30" s="1">
        <f t="shared" ref="G30" si="8">G26+G27+G28+G29</f>
        <v>12064331.75</v>
      </c>
    </row>
    <row r="31" spans="1:7" ht="15" customHeight="1" x14ac:dyDescent="0.2">
      <c r="A31" s="41" t="s">
        <v>26</v>
      </c>
      <c r="B31" s="44" t="s">
        <v>25</v>
      </c>
      <c r="C31" s="70" t="s">
        <v>21</v>
      </c>
      <c r="D31" s="18" t="s">
        <v>5</v>
      </c>
      <c r="E31" s="3">
        <v>12170134.83</v>
      </c>
      <c r="F31" s="3">
        <v>8341596</v>
      </c>
      <c r="G31" s="3">
        <v>8341596</v>
      </c>
    </row>
    <row r="32" spans="1:7" ht="16.5" customHeight="1" x14ac:dyDescent="0.2">
      <c r="A32" s="42"/>
      <c r="B32" s="45"/>
      <c r="C32" s="70"/>
      <c r="D32" s="18" t="s">
        <v>6</v>
      </c>
      <c r="E32" s="3"/>
      <c r="F32" s="3"/>
      <c r="G32" s="3"/>
    </row>
    <row r="33" spans="1:7" ht="17.25" customHeight="1" x14ac:dyDescent="0.2">
      <c r="A33" s="42"/>
      <c r="B33" s="45"/>
      <c r="C33" s="70"/>
      <c r="D33" s="18" t="s">
        <v>7</v>
      </c>
      <c r="E33" s="3">
        <v>376395.92</v>
      </c>
      <c r="F33" s="3">
        <v>257987.51</v>
      </c>
      <c r="G33" s="3">
        <v>257987.51</v>
      </c>
    </row>
    <row r="34" spans="1:7" x14ac:dyDescent="0.2">
      <c r="A34" s="42"/>
      <c r="B34" s="45"/>
      <c r="C34" s="70"/>
      <c r="D34" s="18" t="s">
        <v>8</v>
      </c>
      <c r="E34" s="3"/>
      <c r="F34" s="3"/>
      <c r="G34" s="3"/>
    </row>
    <row r="35" spans="1:7" ht="13.5" x14ac:dyDescent="0.2">
      <c r="A35" s="43"/>
      <c r="B35" s="46"/>
      <c r="C35" s="71"/>
      <c r="D35" s="19" t="s">
        <v>9</v>
      </c>
      <c r="E35" s="20">
        <f t="shared" ref="E35:G35" si="9">E31+E32+E33+E34</f>
        <v>12546530.75</v>
      </c>
      <c r="F35" s="20">
        <f t="shared" si="9"/>
        <v>8599583.5099999998</v>
      </c>
      <c r="G35" s="20">
        <f t="shared" si="9"/>
        <v>8599583.5099999998</v>
      </c>
    </row>
    <row r="36" spans="1:7" ht="12" customHeight="1" x14ac:dyDescent="0.2">
      <c r="A36" s="31">
        <v>4</v>
      </c>
      <c r="B36" s="39" t="s">
        <v>14</v>
      </c>
      <c r="C36" s="58" t="s">
        <v>21</v>
      </c>
      <c r="D36" s="14" t="s">
        <v>5</v>
      </c>
      <c r="E36" s="2"/>
      <c r="F36" s="2"/>
      <c r="G36" s="2"/>
    </row>
    <row r="37" spans="1:7" ht="11.25" customHeight="1" x14ac:dyDescent="0.2">
      <c r="A37" s="32"/>
      <c r="B37" s="40"/>
      <c r="C37" s="58"/>
      <c r="D37" s="14" t="s">
        <v>6</v>
      </c>
      <c r="E37" s="2"/>
      <c r="F37" s="2"/>
      <c r="G37" s="2"/>
    </row>
    <row r="38" spans="1:7" x14ac:dyDescent="0.2">
      <c r="A38" s="32"/>
      <c r="B38" s="40"/>
      <c r="C38" s="58"/>
      <c r="D38" s="14" t="s">
        <v>7</v>
      </c>
      <c r="E38" s="2">
        <v>1968304</v>
      </c>
      <c r="F38" s="2">
        <v>1674236</v>
      </c>
      <c r="G38" s="2">
        <v>1712405</v>
      </c>
    </row>
    <row r="39" spans="1:7" x14ac:dyDescent="0.2">
      <c r="A39" s="32"/>
      <c r="B39" s="40"/>
      <c r="C39" s="58"/>
      <c r="D39" s="14" t="s">
        <v>8</v>
      </c>
      <c r="E39" s="2"/>
      <c r="F39" s="2"/>
      <c r="G39" s="2"/>
    </row>
    <row r="40" spans="1:7" x14ac:dyDescent="0.2">
      <c r="A40" s="32"/>
      <c r="B40" s="63"/>
      <c r="C40" s="59"/>
      <c r="D40" s="15" t="s">
        <v>9</v>
      </c>
      <c r="E40" s="1">
        <f t="shared" ref="E40" si="10">E36+E37+E38+E39</f>
        <v>1968304</v>
      </c>
      <c r="F40" s="1">
        <f t="shared" ref="F40" si="11">F36+F37+F38+F39</f>
        <v>1674236</v>
      </c>
      <c r="G40" s="1">
        <f t="shared" ref="G40" si="12">G36+G37+G38+G39</f>
        <v>1712405</v>
      </c>
    </row>
    <row r="41" spans="1:7" ht="12.75" customHeight="1" x14ac:dyDescent="0.2">
      <c r="A41" s="72">
        <v>5</v>
      </c>
      <c r="B41" s="73" t="s">
        <v>15</v>
      </c>
      <c r="C41" s="58" t="s">
        <v>21</v>
      </c>
      <c r="D41" s="14" t="s">
        <v>5</v>
      </c>
      <c r="E41" s="2"/>
      <c r="F41" s="2"/>
      <c r="G41" s="2"/>
    </row>
    <row r="42" spans="1:7" ht="9.75" customHeight="1" x14ac:dyDescent="0.2">
      <c r="A42" s="72"/>
      <c r="B42" s="74"/>
      <c r="C42" s="58"/>
      <c r="D42" s="14" t="s">
        <v>6</v>
      </c>
      <c r="E42" s="2"/>
      <c r="F42" s="2"/>
      <c r="G42" s="2"/>
    </row>
    <row r="43" spans="1:7" x14ac:dyDescent="0.2">
      <c r="A43" s="72"/>
      <c r="B43" s="74"/>
      <c r="C43" s="58"/>
      <c r="D43" s="14" t="s">
        <v>7</v>
      </c>
      <c r="E43" s="2">
        <v>20000</v>
      </c>
      <c r="F43" s="2">
        <v>20000</v>
      </c>
      <c r="G43" s="2">
        <v>20000</v>
      </c>
    </row>
    <row r="44" spans="1:7" x14ac:dyDescent="0.2">
      <c r="A44" s="72"/>
      <c r="B44" s="74"/>
      <c r="C44" s="58"/>
      <c r="D44" s="14" t="s">
        <v>8</v>
      </c>
      <c r="E44" s="2"/>
      <c r="F44" s="2"/>
      <c r="G44" s="2"/>
    </row>
    <row r="45" spans="1:7" x14ac:dyDescent="0.2">
      <c r="A45" s="72"/>
      <c r="B45" s="75"/>
      <c r="C45" s="59"/>
      <c r="D45" s="15" t="s">
        <v>9</v>
      </c>
      <c r="E45" s="1">
        <f t="shared" ref="E45" si="13">E41+E42+E43+E44</f>
        <v>20000</v>
      </c>
      <c r="F45" s="1">
        <f t="shared" ref="F45" si="14">F41+F42+F43+F44</f>
        <v>20000</v>
      </c>
      <c r="G45" s="1">
        <f t="shared" ref="G45" si="15">G41+G42+G43+G44</f>
        <v>20000</v>
      </c>
    </row>
    <row r="46" spans="1:7" ht="15" customHeight="1" x14ac:dyDescent="0.2">
      <c r="A46" s="31">
        <v>6</v>
      </c>
      <c r="B46" s="39" t="s">
        <v>16</v>
      </c>
      <c r="C46" s="58" t="s">
        <v>21</v>
      </c>
      <c r="D46" s="14" t="s">
        <v>5</v>
      </c>
      <c r="E46" s="2"/>
      <c r="F46" s="2"/>
      <c r="G46" s="2"/>
    </row>
    <row r="47" spans="1:7" ht="9.75" customHeight="1" x14ac:dyDescent="0.2">
      <c r="A47" s="32"/>
      <c r="B47" s="40"/>
      <c r="C47" s="58"/>
      <c r="D47" s="14" t="s">
        <v>6</v>
      </c>
      <c r="E47" s="2"/>
      <c r="F47" s="2"/>
      <c r="G47" s="2"/>
    </row>
    <row r="48" spans="1:7" x14ac:dyDescent="0.2">
      <c r="A48" s="32"/>
      <c r="B48" s="40"/>
      <c r="C48" s="58"/>
      <c r="D48" s="14" t="s">
        <v>7</v>
      </c>
      <c r="E48" s="2">
        <v>290618</v>
      </c>
      <c r="F48" s="2">
        <v>286680</v>
      </c>
      <c r="G48" s="2">
        <v>281027</v>
      </c>
    </row>
    <row r="49" spans="1:7" ht="10.5" customHeight="1" x14ac:dyDescent="0.2">
      <c r="A49" s="32"/>
      <c r="B49" s="40"/>
      <c r="C49" s="58"/>
      <c r="D49" s="14" t="s">
        <v>8</v>
      </c>
      <c r="E49" s="2"/>
      <c r="F49" s="2"/>
      <c r="G49" s="2"/>
    </row>
    <row r="50" spans="1:7" ht="13.5" customHeight="1" x14ac:dyDescent="0.2">
      <c r="A50" s="33"/>
      <c r="B50" s="63"/>
      <c r="C50" s="58"/>
      <c r="D50" s="15" t="s">
        <v>9</v>
      </c>
      <c r="E50" s="1">
        <f t="shared" ref="E50" si="16">E46+E47+E48+E49</f>
        <v>290618</v>
      </c>
      <c r="F50" s="1">
        <f t="shared" ref="F50" si="17">F46+F47+F48+F49</f>
        <v>286680</v>
      </c>
      <c r="G50" s="1">
        <f t="shared" ref="G50" si="18">G46+G47+G48+G49</f>
        <v>281027</v>
      </c>
    </row>
    <row r="51" spans="1:7" ht="16.5" customHeight="1" x14ac:dyDescent="0.2">
      <c r="A51" s="31">
        <v>7</v>
      </c>
      <c r="B51" s="34" t="s">
        <v>17</v>
      </c>
      <c r="C51" s="67" t="s">
        <v>21</v>
      </c>
      <c r="D51" s="14" t="s">
        <v>5</v>
      </c>
      <c r="E51" s="2"/>
      <c r="F51" s="2"/>
      <c r="G51" s="2"/>
    </row>
    <row r="52" spans="1:7" ht="15.75" customHeight="1" x14ac:dyDescent="0.2">
      <c r="A52" s="32"/>
      <c r="B52" s="35"/>
      <c r="C52" s="68"/>
      <c r="D52" s="14" t="s">
        <v>6</v>
      </c>
      <c r="E52" s="2"/>
      <c r="F52" s="2"/>
      <c r="G52" s="2"/>
    </row>
    <row r="53" spans="1:7" x14ac:dyDescent="0.2">
      <c r="A53" s="32"/>
      <c r="B53" s="35"/>
      <c r="C53" s="68"/>
      <c r="D53" s="14" t="s">
        <v>7</v>
      </c>
      <c r="E53" s="2">
        <v>482483.66</v>
      </c>
      <c r="F53" s="2">
        <v>597587</v>
      </c>
      <c r="G53" s="2">
        <v>549728</v>
      </c>
    </row>
    <row r="54" spans="1:7" x14ac:dyDescent="0.2">
      <c r="A54" s="32"/>
      <c r="B54" s="35"/>
      <c r="C54" s="68"/>
      <c r="D54" s="14" t="s">
        <v>8</v>
      </c>
      <c r="E54" s="2"/>
      <c r="F54" s="2"/>
      <c r="G54" s="2"/>
    </row>
    <row r="55" spans="1:7" x14ac:dyDescent="0.2">
      <c r="A55" s="33"/>
      <c r="B55" s="36"/>
      <c r="C55" s="76"/>
      <c r="D55" s="15" t="s">
        <v>9</v>
      </c>
      <c r="E55" s="1">
        <f t="shared" ref="E55" si="19">E51+E52+E53+E54</f>
        <v>482483.66</v>
      </c>
      <c r="F55" s="1">
        <f t="shared" ref="F55" si="20">F51+F52+F53+F54</f>
        <v>597587</v>
      </c>
      <c r="G55" s="1">
        <f t="shared" ref="G55" si="21">G51+G52+G53+G54</f>
        <v>549728</v>
      </c>
    </row>
    <row r="56" spans="1:7" x14ac:dyDescent="0.2">
      <c r="A56" s="21"/>
      <c r="B56" s="47" t="s">
        <v>33</v>
      </c>
      <c r="C56" s="67" t="s">
        <v>21</v>
      </c>
      <c r="D56" s="14" t="s">
        <v>5</v>
      </c>
      <c r="E56" s="1">
        <f>675588.48+809433.94</f>
        <v>1485022.42</v>
      </c>
      <c r="F56" s="1"/>
      <c r="G56" s="1"/>
    </row>
    <row r="57" spans="1:7" x14ac:dyDescent="0.2">
      <c r="A57" s="21">
        <v>8</v>
      </c>
      <c r="B57" s="48"/>
      <c r="C57" s="68"/>
      <c r="D57" s="14" t="s">
        <v>6</v>
      </c>
      <c r="E57" s="1"/>
      <c r="F57" s="1"/>
      <c r="G57" s="1"/>
    </row>
    <row r="58" spans="1:7" x14ac:dyDescent="0.2">
      <c r="A58" s="21"/>
      <c r="B58" s="48"/>
      <c r="C58" s="68"/>
      <c r="D58" s="14" t="s">
        <v>7</v>
      </c>
      <c r="E58" s="2">
        <f>13787.52+16519.06</f>
        <v>30306.58</v>
      </c>
      <c r="F58" s="1"/>
      <c r="G58" s="1"/>
    </row>
    <row r="59" spans="1:7" x14ac:dyDescent="0.2">
      <c r="A59" s="21"/>
      <c r="B59" s="48"/>
      <c r="C59" s="68"/>
      <c r="D59" s="14" t="s">
        <v>8</v>
      </c>
      <c r="E59" s="2">
        <f>37048+9187</f>
        <v>46235</v>
      </c>
      <c r="F59" s="1"/>
      <c r="G59" s="1"/>
    </row>
    <row r="60" spans="1:7" x14ac:dyDescent="0.2">
      <c r="A60" s="21"/>
      <c r="B60" s="48"/>
      <c r="C60" s="68"/>
      <c r="D60" s="22" t="s">
        <v>9</v>
      </c>
      <c r="E60" s="23">
        <f>E58+E59+E57+E56</f>
        <v>1561564</v>
      </c>
      <c r="F60" s="23"/>
      <c r="G60" s="23"/>
    </row>
    <row r="61" spans="1:7" ht="19.5" customHeight="1" x14ac:dyDescent="0.2">
      <c r="A61" s="49" t="s">
        <v>36</v>
      </c>
      <c r="B61" s="52" t="s">
        <v>37</v>
      </c>
      <c r="C61" s="64" t="s">
        <v>21</v>
      </c>
      <c r="D61" s="28" t="s">
        <v>5</v>
      </c>
      <c r="E61" s="20">
        <v>675588.48</v>
      </c>
      <c r="F61" s="20"/>
      <c r="G61" s="20"/>
    </row>
    <row r="62" spans="1:7" ht="18" customHeight="1" x14ac:dyDescent="0.2">
      <c r="A62" s="50"/>
      <c r="B62" s="53"/>
      <c r="C62" s="65"/>
      <c r="D62" s="28" t="s">
        <v>6</v>
      </c>
      <c r="E62" s="20"/>
      <c r="F62" s="20"/>
      <c r="G62" s="20"/>
    </row>
    <row r="63" spans="1:7" ht="13.5" x14ac:dyDescent="0.2">
      <c r="A63" s="50"/>
      <c r="B63" s="53"/>
      <c r="C63" s="65"/>
      <c r="D63" s="28" t="s">
        <v>7</v>
      </c>
      <c r="E63" s="20">
        <v>13787.52</v>
      </c>
      <c r="F63" s="20"/>
      <c r="G63" s="20"/>
    </row>
    <row r="64" spans="1:7" ht="13.5" x14ac:dyDescent="0.2">
      <c r="A64" s="50"/>
      <c r="B64" s="53"/>
      <c r="C64" s="65"/>
      <c r="D64" s="28" t="s">
        <v>8</v>
      </c>
      <c r="E64" s="20">
        <v>37048</v>
      </c>
      <c r="F64" s="20"/>
      <c r="G64" s="20"/>
    </row>
    <row r="65" spans="1:7" ht="13.5" x14ac:dyDescent="0.2">
      <c r="A65" s="51"/>
      <c r="B65" s="54"/>
      <c r="C65" s="66"/>
      <c r="D65" s="19" t="s">
        <v>9</v>
      </c>
      <c r="E65" s="20">
        <f>E61+E62+E63+E64</f>
        <v>726424</v>
      </c>
      <c r="F65" s="20"/>
      <c r="G65" s="20"/>
    </row>
    <row r="66" spans="1:7" ht="13.5" x14ac:dyDescent="0.2">
      <c r="A66" s="49" t="s">
        <v>38</v>
      </c>
      <c r="B66" s="52" t="s">
        <v>39</v>
      </c>
      <c r="C66" s="64" t="s">
        <v>21</v>
      </c>
      <c r="D66" s="28" t="s">
        <v>5</v>
      </c>
      <c r="E66" s="20">
        <v>809433.94</v>
      </c>
      <c r="F66" s="29"/>
      <c r="G66" s="29"/>
    </row>
    <row r="67" spans="1:7" ht="22.5" x14ac:dyDescent="0.2">
      <c r="A67" s="50"/>
      <c r="B67" s="53"/>
      <c r="C67" s="65"/>
      <c r="D67" s="28" t="s">
        <v>6</v>
      </c>
      <c r="E67" s="20"/>
      <c r="F67" s="29"/>
      <c r="G67" s="29"/>
    </row>
    <row r="68" spans="1:7" ht="13.5" x14ac:dyDescent="0.2">
      <c r="A68" s="50"/>
      <c r="B68" s="53"/>
      <c r="C68" s="65"/>
      <c r="D68" s="28" t="s">
        <v>7</v>
      </c>
      <c r="E68" s="20">
        <v>16519.060000000001</v>
      </c>
      <c r="F68" s="29"/>
      <c r="G68" s="29"/>
    </row>
    <row r="69" spans="1:7" ht="13.5" x14ac:dyDescent="0.2">
      <c r="A69" s="50"/>
      <c r="B69" s="53"/>
      <c r="C69" s="65"/>
      <c r="D69" s="28" t="s">
        <v>8</v>
      </c>
      <c r="E69" s="20">
        <v>9187</v>
      </c>
      <c r="F69" s="29"/>
      <c r="G69" s="29"/>
    </row>
    <row r="70" spans="1:7" ht="13.5" x14ac:dyDescent="0.2">
      <c r="A70" s="51"/>
      <c r="B70" s="54"/>
      <c r="C70" s="66"/>
      <c r="D70" s="19" t="s">
        <v>9</v>
      </c>
      <c r="E70" s="20">
        <f>E66+E67+E68+E69</f>
        <v>835140</v>
      </c>
      <c r="F70" s="29"/>
      <c r="G70" s="29"/>
    </row>
    <row r="71" spans="1:7" ht="13.5" customHeight="1" x14ac:dyDescent="0.2">
      <c r="A71" s="32">
        <v>9</v>
      </c>
      <c r="B71" s="40" t="s">
        <v>18</v>
      </c>
      <c r="C71" s="58" t="s">
        <v>21</v>
      </c>
      <c r="D71" s="12" t="s">
        <v>5</v>
      </c>
      <c r="E71" s="13"/>
      <c r="F71" s="13"/>
      <c r="G71" s="13"/>
    </row>
    <row r="72" spans="1:7" ht="15" customHeight="1" x14ac:dyDescent="0.2">
      <c r="A72" s="32"/>
      <c r="B72" s="40"/>
      <c r="C72" s="58"/>
      <c r="D72" s="14" t="s">
        <v>6</v>
      </c>
      <c r="E72" s="2"/>
      <c r="F72" s="2"/>
      <c r="G72" s="2"/>
    </row>
    <row r="73" spans="1:7" x14ac:dyDescent="0.2">
      <c r="A73" s="32"/>
      <c r="B73" s="40"/>
      <c r="C73" s="58"/>
      <c r="D73" s="14" t="s">
        <v>7</v>
      </c>
      <c r="E73" s="2"/>
      <c r="F73" s="2">
        <v>15000</v>
      </c>
      <c r="G73" s="2">
        <v>15000</v>
      </c>
    </row>
    <row r="74" spans="1:7" x14ac:dyDescent="0.2">
      <c r="A74" s="32"/>
      <c r="B74" s="40"/>
      <c r="C74" s="58"/>
      <c r="D74" s="14" t="s">
        <v>8</v>
      </c>
      <c r="E74" s="2"/>
      <c r="F74" s="2"/>
      <c r="G74" s="2"/>
    </row>
    <row r="75" spans="1:7" x14ac:dyDescent="0.2">
      <c r="A75" s="33"/>
      <c r="B75" s="63"/>
      <c r="C75" s="59"/>
      <c r="D75" s="15" t="s">
        <v>9</v>
      </c>
      <c r="E75" s="1">
        <f t="shared" ref="E75" si="22">E71+E72+E73+E74</f>
        <v>0</v>
      </c>
      <c r="F75" s="1">
        <f t="shared" ref="F75" si="23">F71+F72+F73+F74</f>
        <v>15000</v>
      </c>
      <c r="G75" s="1">
        <f t="shared" ref="G75" si="24">G71+G72+G73+G74</f>
        <v>15000</v>
      </c>
    </row>
    <row r="76" spans="1:7" ht="13.5" customHeight="1" x14ac:dyDescent="0.2">
      <c r="A76" s="31">
        <v>10</v>
      </c>
      <c r="B76" s="39" t="s">
        <v>19</v>
      </c>
      <c r="C76" s="58" t="s">
        <v>21</v>
      </c>
      <c r="D76" s="14" t="s">
        <v>5</v>
      </c>
      <c r="E76" s="2"/>
      <c r="F76" s="2"/>
      <c r="G76" s="2"/>
    </row>
    <row r="77" spans="1:7" ht="13.5" customHeight="1" x14ac:dyDescent="0.2">
      <c r="A77" s="32"/>
      <c r="B77" s="40"/>
      <c r="C77" s="58"/>
      <c r="D77" s="14" t="s">
        <v>6</v>
      </c>
      <c r="E77" s="2"/>
      <c r="F77" s="2"/>
      <c r="G77" s="2"/>
    </row>
    <row r="78" spans="1:7" x14ac:dyDescent="0.2">
      <c r="A78" s="32"/>
      <c r="B78" s="40"/>
      <c r="C78" s="58"/>
      <c r="D78" s="14" t="s">
        <v>7</v>
      </c>
      <c r="E78" s="2"/>
      <c r="F78" s="2">
        <v>15000</v>
      </c>
      <c r="G78" s="2">
        <v>15000</v>
      </c>
    </row>
    <row r="79" spans="1:7" ht="9.75" customHeight="1" x14ac:dyDescent="0.2">
      <c r="A79" s="32"/>
      <c r="B79" s="40"/>
      <c r="C79" s="58"/>
      <c r="D79" s="14" t="s">
        <v>8</v>
      </c>
      <c r="E79" s="2"/>
      <c r="F79" s="2"/>
      <c r="G79" s="2"/>
    </row>
    <row r="80" spans="1:7" ht="11.25" customHeight="1" x14ac:dyDescent="0.2">
      <c r="A80" s="33"/>
      <c r="B80" s="63"/>
      <c r="C80" s="58"/>
      <c r="D80" s="15" t="s">
        <v>9</v>
      </c>
      <c r="E80" s="1">
        <f t="shared" ref="E80" si="25">E76+E77+E78+E79</f>
        <v>0</v>
      </c>
      <c r="F80" s="1">
        <f t="shared" ref="F80" si="26">F76+F77+F78+F79</f>
        <v>15000</v>
      </c>
      <c r="G80" s="1">
        <f t="shared" ref="G80" si="27">G76+G77+G78+G79</f>
        <v>15000</v>
      </c>
    </row>
    <row r="81" spans="1:7" ht="19.5" customHeight="1" x14ac:dyDescent="0.2">
      <c r="A81" s="31">
        <v>11</v>
      </c>
      <c r="B81" s="34" t="s">
        <v>20</v>
      </c>
      <c r="C81" s="37" t="s">
        <v>21</v>
      </c>
      <c r="D81" s="14" t="s">
        <v>5</v>
      </c>
      <c r="E81" s="2"/>
      <c r="F81" s="2"/>
      <c r="G81" s="2"/>
    </row>
    <row r="82" spans="1:7" ht="21.75" customHeight="1" x14ac:dyDescent="0.2">
      <c r="A82" s="32"/>
      <c r="B82" s="35"/>
      <c r="C82" s="37"/>
      <c r="D82" s="14" t="s">
        <v>6</v>
      </c>
      <c r="E82" s="2"/>
      <c r="F82" s="2"/>
      <c r="G82" s="2"/>
    </row>
    <row r="83" spans="1:7" ht="16.5" customHeight="1" x14ac:dyDescent="0.2">
      <c r="A83" s="32"/>
      <c r="B83" s="35"/>
      <c r="C83" s="37"/>
      <c r="D83" s="14" t="s">
        <v>7</v>
      </c>
      <c r="E83" s="2">
        <v>1769537</v>
      </c>
      <c r="F83" s="2">
        <v>1807450</v>
      </c>
      <c r="G83" s="2">
        <v>1847021</v>
      </c>
    </row>
    <row r="84" spans="1:7" ht="21.75" customHeight="1" x14ac:dyDescent="0.2">
      <c r="A84" s="32"/>
      <c r="B84" s="35"/>
      <c r="C84" s="37"/>
      <c r="D84" s="14" t="s">
        <v>8</v>
      </c>
      <c r="E84" s="2"/>
      <c r="F84" s="2"/>
      <c r="G84" s="2"/>
    </row>
    <row r="85" spans="1:7" ht="16.5" customHeight="1" x14ac:dyDescent="0.2">
      <c r="A85" s="33"/>
      <c r="B85" s="36"/>
      <c r="C85" s="37"/>
      <c r="D85" s="22" t="s">
        <v>9</v>
      </c>
      <c r="E85" s="23">
        <f t="shared" ref="E85:G85" si="28">E81+E82+E83+E84</f>
        <v>1769537</v>
      </c>
      <c r="F85" s="23">
        <f t="shared" si="28"/>
        <v>1807450</v>
      </c>
      <c r="G85" s="23">
        <f t="shared" si="28"/>
        <v>1847021</v>
      </c>
    </row>
    <row r="86" spans="1:7" ht="16.5" customHeight="1" x14ac:dyDescent="0.2">
      <c r="A86" s="21"/>
      <c r="B86" s="60" t="s">
        <v>27</v>
      </c>
      <c r="C86" s="37" t="s">
        <v>21</v>
      </c>
      <c r="D86" s="14" t="s">
        <v>5</v>
      </c>
      <c r="E86" s="23"/>
      <c r="F86" s="23"/>
      <c r="G86" s="23"/>
    </row>
    <row r="87" spans="1:7" ht="16.5" customHeight="1" x14ac:dyDescent="0.2">
      <c r="A87" s="21">
        <v>12</v>
      </c>
      <c r="B87" s="61"/>
      <c r="C87" s="37"/>
      <c r="D87" s="14" t="s">
        <v>6</v>
      </c>
      <c r="E87" s="23"/>
      <c r="F87" s="23"/>
      <c r="G87" s="23"/>
    </row>
    <row r="88" spans="1:7" ht="16.5" customHeight="1" x14ac:dyDescent="0.2">
      <c r="A88" s="21"/>
      <c r="B88" s="61"/>
      <c r="C88" s="37"/>
      <c r="D88" s="14" t="s">
        <v>7</v>
      </c>
      <c r="E88" s="24">
        <v>600</v>
      </c>
      <c r="F88" s="24">
        <v>600</v>
      </c>
      <c r="G88" s="23">
        <v>600</v>
      </c>
    </row>
    <row r="89" spans="1:7" ht="16.5" customHeight="1" x14ac:dyDescent="0.2">
      <c r="A89" s="21"/>
      <c r="B89" s="61"/>
      <c r="C89" s="37"/>
      <c r="D89" s="14" t="s">
        <v>8</v>
      </c>
      <c r="E89" s="23"/>
      <c r="F89" s="23"/>
      <c r="G89" s="23"/>
    </row>
    <row r="90" spans="1:7" ht="16.5" customHeight="1" x14ac:dyDescent="0.2">
      <c r="A90" s="21"/>
      <c r="B90" s="62"/>
      <c r="C90" s="37"/>
      <c r="D90" s="22" t="s">
        <v>9</v>
      </c>
      <c r="E90" s="23">
        <f>E88</f>
        <v>600</v>
      </c>
      <c r="F90" s="23">
        <f>F88</f>
        <v>600</v>
      </c>
      <c r="G90" s="23">
        <f>G88</f>
        <v>600</v>
      </c>
    </row>
    <row r="91" spans="1:7" ht="15" customHeight="1" x14ac:dyDescent="0.2">
      <c r="A91" s="31">
        <v>13</v>
      </c>
      <c r="B91" s="34" t="s">
        <v>23</v>
      </c>
      <c r="C91" s="37" t="s">
        <v>21</v>
      </c>
      <c r="D91" s="14" t="s">
        <v>5</v>
      </c>
      <c r="E91" s="2"/>
      <c r="F91" s="2"/>
      <c r="G91" s="2"/>
    </row>
    <row r="92" spans="1:7" ht="15.75" customHeight="1" x14ac:dyDescent="0.2">
      <c r="A92" s="32"/>
      <c r="B92" s="35"/>
      <c r="C92" s="37"/>
      <c r="D92" s="14" t="s">
        <v>6</v>
      </c>
      <c r="E92" s="2"/>
      <c r="F92" s="2"/>
      <c r="G92" s="2"/>
    </row>
    <row r="93" spans="1:7" x14ac:dyDescent="0.2">
      <c r="A93" s="32"/>
      <c r="B93" s="35"/>
      <c r="C93" s="37"/>
      <c r="D93" s="14" t="s">
        <v>7</v>
      </c>
      <c r="E93" s="2">
        <v>6000</v>
      </c>
      <c r="F93" s="2">
        <v>6000</v>
      </c>
      <c r="G93" s="2">
        <v>6000</v>
      </c>
    </row>
    <row r="94" spans="1:7" x14ac:dyDescent="0.2">
      <c r="A94" s="32"/>
      <c r="B94" s="35"/>
      <c r="C94" s="37"/>
      <c r="D94" s="14" t="s">
        <v>8</v>
      </c>
      <c r="E94" s="2"/>
      <c r="F94" s="2"/>
      <c r="G94" s="2"/>
    </row>
    <row r="95" spans="1:7" ht="21" customHeight="1" x14ac:dyDescent="0.2">
      <c r="A95" s="33"/>
      <c r="B95" s="36"/>
      <c r="C95" s="37"/>
      <c r="D95" s="15" t="s">
        <v>9</v>
      </c>
      <c r="E95" s="1">
        <f t="shared" ref="E95" si="29">E91+E92+E93+E94</f>
        <v>6000</v>
      </c>
      <c r="F95" s="1">
        <f t="shared" ref="F95" si="30">F91+F92+F93+F94</f>
        <v>6000</v>
      </c>
      <c r="G95" s="1">
        <f t="shared" ref="G95" si="31">G91+G92+G93+G94</f>
        <v>6000</v>
      </c>
    </row>
    <row r="96" spans="1:7" ht="21" customHeight="1" x14ac:dyDescent="0.2">
      <c r="A96" s="31">
        <v>14</v>
      </c>
      <c r="B96" s="34" t="s">
        <v>35</v>
      </c>
      <c r="C96" s="37" t="s">
        <v>21</v>
      </c>
      <c r="D96" s="14" t="s">
        <v>5</v>
      </c>
      <c r="E96" s="2"/>
      <c r="F96" s="2"/>
      <c r="G96" s="2"/>
    </row>
    <row r="97" spans="1:7" ht="21" customHeight="1" x14ac:dyDescent="0.2">
      <c r="A97" s="32"/>
      <c r="B97" s="35"/>
      <c r="C97" s="37"/>
      <c r="D97" s="14" t="s">
        <v>6</v>
      </c>
      <c r="E97" s="2"/>
      <c r="F97" s="2"/>
      <c r="G97" s="2"/>
    </row>
    <row r="98" spans="1:7" ht="21" customHeight="1" x14ac:dyDescent="0.2">
      <c r="A98" s="32"/>
      <c r="B98" s="35"/>
      <c r="C98" s="37"/>
      <c r="D98" s="14" t="s">
        <v>7</v>
      </c>
      <c r="E98" s="2">
        <v>13594</v>
      </c>
      <c r="F98" s="2"/>
      <c r="G98" s="2"/>
    </row>
    <row r="99" spans="1:7" ht="21" customHeight="1" x14ac:dyDescent="0.2">
      <c r="A99" s="32"/>
      <c r="B99" s="35"/>
      <c r="C99" s="37"/>
      <c r="D99" s="14" t="s">
        <v>8</v>
      </c>
      <c r="E99" s="2"/>
      <c r="F99" s="2"/>
      <c r="G99" s="2"/>
    </row>
    <row r="100" spans="1:7" ht="21" customHeight="1" x14ac:dyDescent="0.2">
      <c r="A100" s="33"/>
      <c r="B100" s="36"/>
      <c r="C100" s="37"/>
      <c r="D100" s="15" t="s">
        <v>9</v>
      </c>
      <c r="E100" s="1">
        <f t="shared" ref="E100:G100" si="32">E96+E97+E98+E99</f>
        <v>13594</v>
      </c>
      <c r="F100" s="1">
        <f t="shared" si="32"/>
        <v>0</v>
      </c>
      <c r="G100" s="1">
        <f t="shared" si="32"/>
        <v>0</v>
      </c>
    </row>
    <row r="101" spans="1:7" ht="27" customHeight="1" x14ac:dyDescent="0.2">
      <c r="A101" s="25"/>
      <c r="B101" s="55" t="s">
        <v>22</v>
      </c>
      <c r="C101" s="56"/>
      <c r="D101" s="57"/>
      <c r="E101" s="26">
        <f>E20+E25+E30+E40+E45+E50+E55+E60+E75+E80+E85+E90+E95+E100</f>
        <v>22955366.600000001</v>
      </c>
      <c r="F101" s="26">
        <f>F20+F25+F30+F40+F45+F50+F55+F75+F80+F85+F90+F95</f>
        <v>16963041.59</v>
      </c>
      <c r="G101" s="26">
        <f>G20+G25+G30+G40+G45+G50+G55+G75+G80+G85+G90+G95</f>
        <v>17042739.75</v>
      </c>
    </row>
    <row r="104" spans="1:7" x14ac:dyDescent="0.2">
      <c r="E104" s="27"/>
      <c r="F104" s="27"/>
      <c r="G104" s="27"/>
    </row>
    <row r="105" spans="1:7" x14ac:dyDescent="0.2">
      <c r="E105" s="27"/>
      <c r="F105" s="27"/>
      <c r="G105" s="27"/>
    </row>
    <row r="106" spans="1:7" x14ac:dyDescent="0.2">
      <c r="E106" s="27"/>
      <c r="F106" s="27"/>
      <c r="G106" s="27"/>
    </row>
  </sheetData>
  <mergeCells count="61">
    <mergeCell ref="A16:A20"/>
    <mergeCell ref="A8:G8"/>
    <mergeCell ref="A9:A10"/>
    <mergeCell ref="B9:B10"/>
    <mergeCell ref="C9:C10"/>
    <mergeCell ref="D9:D10"/>
    <mergeCell ref="E9:G9"/>
    <mergeCell ref="C16:C20"/>
    <mergeCell ref="B16:B20"/>
    <mergeCell ref="A11:A15"/>
    <mergeCell ref="B11:B15"/>
    <mergeCell ref="C11:C15"/>
    <mergeCell ref="A81:A85"/>
    <mergeCell ref="B81:B85"/>
    <mergeCell ref="C81:C85"/>
    <mergeCell ref="A36:A40"/>
    <mergeCell ref="A41:A45"/>
    <mergeCell ref="A46:A50"/>
    <mergeCell ref="A51:A55"/>
    <mergeCell ref="B36:B40"/>
    <mergeCell ref="B41:B45"/>
    <mergeCell ref="C41:C45"/>
    <mergeCell ref="C46:C50"/>
    <mergeCell ref="B46:B50"/>
    <mergeCell ref="B51:B55"/>
    <mergeCell ref="C51:C55"/>
    <mergeCell ref="C66:C70"/>
    <mergeCell ref="A61:A65"/>
    <mergeCell ref="B61:B65"/>
    <mergeCell ref="C61:C65"/>
    <mergeCell ref="C21:C25"/>
    <mergeCell ref="C26:C30"/>
    <mergeCell ref="C36:C40"/>
    <mergeCell ref="C56:C60"/>
    <mergeCell ref="B26:B30"/>
    <mergeCell ref="C31:C35"/>
    <mergeCell ref="B101:D101"/>
    <mergeCell ref="C71:C75"/>
    <mergeCell ref="C76:C80"/>
    <mergeCell ref="B91:B95"/>
    <mergeCell ref="C86:C90"/>
    <mergeCell ref="B86:B90"/>
    <mergeCell ref="C91:C95"/>
    <mergeCell ref="B71:B75"/>
    <mergeCell ref="B76:B80"/>
    <mergeCell ref="D4:G4"/>
    <mergeCell ref="A96:A100"/>
    <mergeCell ref="B96:B100"/>
    <mergeCell ref="C96:C100"/>
    <mergeCell ref="D7:G7"/>
    <mergeCell ref="A91:A95"/>
    <mergeCell ref="A21:A25"/>
    <mergeCell ref="B21:B23"/>
    <mergeCell ref="A31:A35"/>
    <mergeCell ref="B31:B35"/>
    <mergeCell ref="A71:A75"/>
    <mergeCell ref="A76:A80"/>
    <mergeCell ref="A26:A30"/>
    <mergeCell ref="B56:B60"/>
    <mergeCell ref="A66:A70"/>
    <mergeCell ref="B66:B70"/>
  </mergeCells>
  <pageMargins left="0.15748031496062992" right="0.15748031496062992" top="0.27559055118110237" bottom="0" header="0.31496062992125984" footer="0.15748031496062992"/>
  <pageSetup paperSize="9" scale="69" orientation="portrait" r:id="rId1"/>
  <rowBreaks count="2" manualBreakCount="2">
    <brk id="80" max="6" man="1"/>
    <brk id="10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Table1</vt:lpstr>
      <vt:lpstr>Table1!Заголовки_для_печати</vt:lpstr>
      <vt:lpstr>Table1!Область_печати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2024-12-28T10:42:11Z</dcterms:modified>
</cp:coreProperties>
</file>