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сайт\ДЛЯ САЙТА\01112024\Проект бюджета в КСП 25-27 Морачево\Материалы к проекту бюдж\"/>
    </mc:Choice>
  </mc:AlternateContent>
  <xr:revisionPtr revIDLastSave="0" documentId="8_{061A08E3-4035-49B2-BEB9-5227247AB898}" xr6:coauthVersionLast="47" xr6:coauthVersionMax="47" xr10:uidLastSave="{00000000-0000-0000-0000-000000000000}"/>
  <bookViews>
    <workbookView xWindow="-120" yWindow="-120" windowWidth="29040" windowHeight="15840"/>
  </bookViews>
  <sheets>
    <sheet name="реестр источников доходов " sheetId="3" r:id="rId1"/>
    <sheet name="Лист1" sheetId="4" r:id="rId2"/>
  </sheets>
  <definedNames>
    <definedName name="_xlnm.Print_Titles" localSheetId="0">'реестр источников доходов '!$4:$7</definedName>
    <definedName name="_xlnm.Print_Area" localSheetId="0">'реестр источников доходов '!$A$1:$V$38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3" l="1"/>
  <c r="S29" i="3"/>
  <c r="T29" i="3"/>
  <c r="U29" i="3"/>
  <c r="U26" i="3" s="1"/>
  <c r="V29" i="3"/>
  <c r="Q29" i="3"/>
  <c r="R35" i="3"/>
  <c r="S35" i="3"/>
  <c r="T35" i="3"/>
  <c r="U35" i="3"/>
  <c r="V35" i="3"/>
  <c r="Q35" i="3"/>
  <c r="T18" i="3"/>
  <c r="U18" i="3"/>
  <c r="V18" i="3"/>
  <c r="T12" i="3"/>
  <c r="T8" i="3" s="1"/>
  <c r="T38" i="3" s="1"/>
  <c r="U12" i="3"/>
  <c r="V12" i="3"/>
  <c r="R20" i="3"/>
  <c r="S20" i="3"/>
  <c r="T20" i="3"/>
  <c r="U20" i="3"/>
  <c r="V20" i="3"/>
  <c r="Q20" i="3"/>
  <c r="S27" i="3"/>
  <c r="S26" i="3" s="1"/>
  <c r="S38" i="3" s="1"/>
  <c r="S43" i="3" s="1"/>
  <c r="T27" i="3"/>
  <c r="T26" i="3" s="1"/>
  <c r="U27" i="3"/>
  <c r="V27" i="3"/>
  <c r="Q27" i="3"/>
  <c r="Q26" i="3" s="1"/>
  <c r="R27" i="3"/>
  <c r="R18" i="3"/>
  <c r="S18" i="3"/>
  <c r="R22" i="3"/>
  <c r="S22" i="3"/>
  <c r="U14" i="3"/>
  <c r="V24" i="3"/>
  <c r="V8" i="3" s="1"/>
  <c r="V38" i="3" s="1"/>
  <c r="T24" i="3"/>
  <c r="U24" i="3"/>
  <c r="T22" i="3"/>
  <c r="U22" i="3"/>
  <c r="V22" i="3"/>
  <c r="T9" i="3"/>
  <c r="T14" i="3"/>
  <c r="U9" i="3"/>
  <c r="V9" i="3"/>
  <c r="V14" i="3"/>
  <c r="R32" i="3"/>
  <c r="R26" i="3" s="1"/>
  <c r="S32" i="3"/>
  <c r="T32" i="3"/>
  <c r="U32" i="3"/>
  <c r="V32" i="3"/>
  <c r="V26" i="3"/>
  <c r="Q32" i="3"/>
  <c r="R14" i="3"/>
  <c r="S14" i="3"/>
  <c r="Q14" i="3"/>
  <c r="R9" i="3"/>
  <c r="R12" i="3"/>
  <c r="R24" i="3"/>
  <c r="S9" i="3"/>
  <c r="S12" i="3"/>
  <c r="S24" i="3"/>
  <c r="Q9" i="3"/>
  <c r="Q8" i="3" s="1"/>
  <c r="Q38" i="3" s="1"/>
  <c r="Q12" i="3"/>
  <c r="Q22" i="3"/>
  <c r="Q24" i="3"/>
  <c r="Q18" i="3"/>
  <c r="R8" i="3"/>
  <c r="U8" i="3"/>
  <c r="U38" i="3" s="1"/>
  <c r="S8" i="3"/>
  <c r="R38" i="3" l="1"/>
  <c r="R43" i="3" s="1"/>
</calcChain>
</file>

<file path=xl/sharedStrings.xml><?xml version="1.0" encoding="utf-8"?>
<sst xmlns="http://schemas.openxmlformats.org/spreadsheetml/2006/main" count="271" uniqueCount="121">
  <si>
    <t>Наименование группы источников доходов бюджетов</t>
  </si>
  <si>
    <t>Наименование подгруппы источников доходов бюджетов</t>
  </si>
  <si>
    <t>Код классификации доходов бюджета</t>
  </si>
  <si>
    <t>Наименование кода классификации доходов бюджетов</t>
  </si>
  <si>
    <t>Показатели прогноза доходов бюджета</t>
  </si>
  <si>
    <t>код вида доходов бюджета</t>
  </si>
  <si>
    <t>код подвида доходов бюджета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</si>
  <si>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</si>
  <si>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</si>
  <si>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</si>
  <si>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</si>
  <si>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</si>
  <si>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</si>
  <si>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</si>
  <si>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</si>
  <si>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</si>
  <si>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</si>
  <si>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</si>
  <si>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</si>
  <si>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</si>
  <si>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</si>
  <si>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</si>
  <si>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</si>
  <si>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</si>
  <si>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</si>
  <si>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</si>
  <si>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</si>
  <si>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</si>
  <si>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</si>
  <si>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</si>
  <si>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</si>
  <si>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</si>
  <si>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</si>
  <si>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</si>
  <si>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</si>
  <si>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</si>
  <si>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</si>
  <si>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</si>
  <si>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НАЛОГОВЫЕ И НЕНАЛОГОВЫЕ ДОХОДЫ</t>
  </si>
  <si>
    <t>НАЛОГИ НА ПРИБЫЛЬ, ДОХОДЫ</t>
  </si>
  <si>
    <t>182</t>
  </si>
  <si>
    <t>01</t>
  </si>
  <si>
    <t>02</t>
  </si>
  <si>
    <t>0000</t>
  </si>
  <si>
    <t>110</t>
  </si>
  <si>
    <t>Федеральная налоговая служба</t>
  </si>
  <si>
    <t>010</t>
  </si>
  <si>
    <t>030</t>
  </si>
  <si>
    <t>03</t>
  </si>
  <si>
    <t>120</t>
  </si>
  <si>
    <t>НАЛОГИ НА СОВОКУПНЫЙ ДОХОД</t>
  </si>
  <si>
    <t>05</t>
  </si>
  <si>
    <t>06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</si>
  <si>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</si>
  <si>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 от других бюджетов бюджетной системы Российской Федерации</t>
  </si>
  <si>
    <t>001</t>
  </si>
  <si>
    <t>Субвенции бюджетам бюджетной системы Российской Федерации</t>
  </si>
  <si>
    <t>ВСЕГО ДОХОДОВ:</t>
  </si>
  <si>
    <t xml:space="preserve">Единый сельскохозяйственный налог </t>
  </si>
  <si>
    <t>035</t>
  </si>
  <si>
    <t>024</t>
  </si>
  <si>
    <t>033</t>
  </si>
  <si>
    <t>043</t>
  </si>
  <si>
    <t>Налог на имущество физических лиц, взимаемый по ставкам, применяемым к объектам налогооблажения, расположенных в границах сельских поселений</t>
  </si>
  <si>
    <t>Земельный налог с огранизаций,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</si>
  <si>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</si>
  <si>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управления сельских поселений   и созданных ими учреждений (за исключением имущества муниципальных бюджетных и автономных учреждений)</t>
  </si>
  <si>
    <t>09</t>
  </si>
  <si>
    <t>04</t>
  </si>
  <si>
    <t>053</t>
  </si>
  <si>
    <t>Земельный налог (по обязательствам, возникшим до 1 января 2006 года) мобилизуемый на территориях сельских поселений</t>
  </si>
  <si>
    <t>025</t>
  </si>
  <si>
    <t>430</t>
  </si>
  <si>
    <t>Доходы от продажи земельных участков, находящегося в собственности сельских поселений   (за исключением земельных участков муниципальных бюджетных и автономных учреждений)</t>
  </si>
  <si>
    <t>Дотации бюджетам  субъектов  Российской Федерации и муниципальных образований</t>
  </si>
  <si>
    <t>Субвенции бюджетам сельских поселений на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сельской местности или поселках городского типа на территории Брянской области)</t>
  </si>
  <si>
    <t>Показатели прогноза доходов в текущем финансовом году в соответствии с решением Морачевского сельского Совета народных депутатов о бюджете</t>
  </si>
  <si>
    <t>Нормативы распределения доходов в бюджет сельского поселения</t>
  </si>
  <si>
    <t>Код главного администратора доходов бюджета сельского поселения</t>
  </si>
  <si>
    <t>Наименование главного администратора доходов  бюджета сельского поселения</t>
  </si>
  <si>
    <t>923</t>
  </si>
  <si>
    <t xml:space="preserve">Морачевская сельская администрация </t>
  </si>
  <si>
    <t>Иные межбюджетные трансферты</t>
  </si>
  <si>
    <t>014</t>
  </si>
  <si>
    <t>999</t>
  </si>
  <si>
    <t xml:space="preserve">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</si>
  <si>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Прочие межбюджетные трансферты, передаваемые бюджетам сельских поселений</t>
  </si>
  <si>
    <t>Оценка исполнения текущего финансового года бюджета сельского поселения</t>
  </si>
  <si>
    <t>НАЛОГИ НА ИМУЩЕСТВО</t>
  </si>
  <si>
    <t xml:space="preserve">  ЗАДОЛЖЕННОСТЬ И ПЕРЕРАСЧЕТЫ ПО ОТМЕНЕННЫМ НАЛОГАМ, СБОРАМ И ИНЫМ ОБЯЗАТЕЛЬНЫМ ПЛАТЕЖАМ</t>
  </si>
  <si>
    <t xml:space="preserve"> ДОХОДЫ ОТ ПРОДАЖИ МАТЕРИАЛЬНЫХ И НЕМАТЕРИАЛЬНЫХ АКТИВОВ</t>
  </si>
  <si>
    <t>БЕЗВОЗМЕЗДНЫЕ ПОСТУПЛЕНИЯ</t>
  </si>
  <si>
    <t>00</t>
  </si>
  <si>
    <t>000</t>
  </si>
  <si>
    <t>35</t>
  </si>
  <si>
    <t>118</t>
  </si>
  <si>
    <t>30</t>
  </si>
  <si>
    <t>40</t>
  </si>
  <si>
    <t>49</t>
  </si>
  <si>
    <t>150</t>
  </si>
  <si>
    <t>Дотации бюджетам сельских  поселений на выравнивание бюджетной обеспеченности из бюджетов муниципальных районов</t>
  </si>
  <si>
    <t>25</t>
  </si>
  <si>
    <t>299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</si>
  <si>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</si>
  <si>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 xml:space="preserve">Безвозмездные поступления 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</si>
  <si>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</si>
  <si>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Реестр источников доходов  бюджета Морачевского сельского поселения Жирятинского муниципального равйона Брянской области</t>
  </si>
  <si>
    <t>Нормативы распределения доходов в  бюджет сельского поселения на текущий финансовый год 2024 год</t>
  </si>
  <si>
    <t>Нормативы распределения доходов в  бюджет сельского поселения на очередной финансовый год 2025 год</t>
  </si>
  <si>
    <t>Нормативы распределения доходов в  бюджет сельского поселения на первый год планового периода 2026 год</t>
  </si>
  <si>
    <t>Нормативы распределения доходов в  бюджет сельского поселения на второй год планового периода 2027 год</t>
  </si>
  <si>
    <t>Показатели кассовых поступлений в текущем финансовом году (по состоянию на 01.11.2024)</t>
  </si>
  <si>
    <t>Показатели прогноза доходов бюджета на очередной финансовый год 2025 год</t>
  </si>
  <si>
    <t>Показатели прогноза доходов бюджета на первый год планового период 2026 год</t>
  </si>
  <si>
    <t>Показатели прогноза доходов бюджета на второй год планового периода 2027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</si>
  <si>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</si>
  <si>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Инициативные платежи</t>
  </si>
  <si>
    <t>Дотации бюджетам бюджетной системы Российской Федерации</t>
  </si>
  <si>
    <t>Субсидии бюджетам бюджетной системы Российской Федерации</t>
  </si>
  <si>
    <t>29</t>
  </si>
  <si>
    <t>Прочие субсидии бюджетам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</si>
</sst>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Calibri"/>
      <family val="2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</font>
    <font>
      <b/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Calibri"/>
      <family val="2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Times New Roman"/>
      <family val="2"/>
    </font>
    <font>
      <b/>
      <sz val="10"/>
      <color rgb="FF000000"/>
      <name val="Arial"/>
      <family val="2"/>
    </font>
    <font>
      <sz val="10"/>
      <color rgb="FF000000"/>
      <name val="Arial Cyr"/>
      <family val="2"/>
    </font>
    <font>
      <sz val="8"/>
      <color rgb="FF000000"/>
      <name val="Arial"/>
      <family val="2"/>
      <charset val="204"/>
    </font>
    <font>
      <sz val="16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CCCC"/>
      </patternFill>
    </fill>
    <fill>
      <patternFill patternType="solid">
        <fgColor rgb="FFE0E0E0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/>
      <top style="thin">
        <color rgb="FFB9CDE5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4" fillId="0" borderId="0"/>
    <xf numFmtId="0" fontId="4" fillId="0" borderId="0"/>
    <xf numFmtId="0" fontId="16" fillId="0" borderId="16">
      <alignment horizontal="right" vertical="top" wrapText="1"/>
    </xf>
    <xf numFmtId="0" fontId="16" fillId="0" borderId="0"/>
    <xf numFmtId="0" fontId="16" fillId="0" borderId="0"/>
    <xf numFmtId="0" fontId="4" fillId="0" borderId="0"/>
    <xf numFmtId="0" fontId="16" fillId="3" borderId="0">
      <alignment horizontal="left"/>
    </xf>
    <xf numFmtId="0" fontId="17" fillId="0" borderId="0">
      <alignment horizontal="center" vertical="top"/>
    </xf>
    <xf numFmtId="0" fontId="16" fillId="0" borderId="16">
      <alignment horizontal="right" vertical="top"/>
    </xf>
    <xf numFmtId="49" fontId="18" fillId="4" borderId="17">
      <alignment horizontal="center" vertical="center" wrapText="1"/>
    </xf>
    <xf numFmtId="0" fontId="16" fillId="3" borderId="18">
      <alignment horizontal="left"/>
    </xf>
    <xf numFmtId="49" fontId="19" fillId="0" borderId="19">
      <alignment horizontal="center" vertical="center" wrapText="1"/>
    </xf>
    <xf numFmtId="0" fontId="16" fillId="3" borderId="20">
      <alignment horizontal="left"/>
    </xf>
    <xf numFmtId="0" fontId="19" fillId="5" borderId="21">
      <alignment horizontal="left" vertical="top" wrapText="1"/>
    </xf>
    <xf numFmtId="0" fontId="16" fillId="3" borderId="22">
      <alignment horizontal="left"/>
    </xf>
    <xf numFmtId="0" fontId="19" fillId="6" borderId="23">
      <alignment horizontal="left" vertical="top" wrapText="1"/>
    </xf>
    <xf numFmtId="0" fontId="16" fillId="3" borderId="24">
      <alignment horizontal="left"/>
    </xf>
    <xf numFmtId="0" fontId="20" fillId="0" borderId="23">
      <alignment horizontal="left" vertical="top" wrapText="1"/>
    </xf>
    <xf numFmtId="0" fontId="16" fillId="3" borderId="25">
      <alignment horizontal="left"/>
    </xf>
    <xf numFmtId="0" fontId="16" fillId="0" borderId="26"/>
    <xf numFmtId="0" fontId="16" fillId="0" borderId="0">
      <alignment horizontal="left" vertical="top" wrapText="1"/>
    </xf>
    <xf numFmtId="49" fontId="19" fillId="0" borderId="27">
      <alignment horizontal="center" vertical="center" wrapText="1"/>
    </xf>
    <xf numFmtId="0" fontId="19" fillId="5" borderId="28">
      <alignment horizontal="left" vertical="top" wrapText="1"/>
    </xf>
    <xf numFmtId="0" fontId="19" fillId="6" borderId="29">
      <alignment horizontal="left" vertical="top" wrapText="1"/>
    </xf>
    <xf numFmtId="0" fontId="16" fillId="0" borderId="29">
      <alignment horizontal="left" vertical="top" wrapText="1"/>
    </xf>
    <xf numFmtId="49" fontId="18" fillId="0" borderId="17">
      <alignment horizontal="center" vertical="center" wrapText="1"/>
    </xf>
    <xf numFmtId="0" fontId="18" fillId="0" borderId="17">
      <alignment horizontal="center" vertical="center" wrapText="1"/>
    </xf>
    <xf numFmtId="49" fontId="19" fillId="5" borderId="28">
      <alignment horizontal="center" vertical="top" shrinkToFit="1"/>
    </xf>
    <xf numFmtId="49" fontId="19" fillId="6" borderId="29">
      <alignment horizontal="center" vertical="top" shrinkToFit="1"/>
    </xf>
    <xf numFmtId="49" fontId="16" fillId="0" borderId="29">
      <alignment horizontal="center" vertical="top" shrinkToFit="1"/>
    </xf>
    <xf numFmtId="49" fontId="18" fillId="0" borderId="17">
      <alignment horizontal="center" vertical="center" wrapText="1"/>
    </xf>
    <xf numFmtId="0" fontId="18" fillId="0" borderId="17">
      <alignment horizontal="center" vertical="center"/>
    </xf>
    <xf numFmtId="4" fontId="19" fillId="5" borderId="28">
      <alignment horizontal="right" vertical="top" shrinkToFit="1"/>
    </xf>
    <xf numFmtId="4" fontId="19" fillId="6" borderId="29">
      <alignment horizontal="right" vertical="top" shrinkToFit="1"/>
    </xf>
    <xf numFmtId="4" fontId="16" fillId="0" borderId="29">
      <alignment horizontal="right" vertical="top" shrinkToFit="1"/>
    </xf>
    <xf numFmtId="0" fontId="18" fillId="0" borderId="17">
      <alignment horizontal="center" vertical="center" wrapText="1"/>
    </xf>
    <xf numFmtId="49" fontId="19" fillId="0" borderId="30">
      <alignment horizontal="center" vertical="center" wrapText="1"/>
    </xf>
    <xf numFmtId="0" fontId="19" fillId="5" borderId="31">
      <alignment horizontal="left" vertical="top" wrapText="1"/>
    </xf>
    <xf numFmtId="0" fontId="19" fillId="6" borderId="32">
      <alignment horizontal="left" vertical="top" wrapText="1"/>
    </xf>
    <xf numFmtId="0" fontId="16" fillId="0" borderId="32">
      <alignment horizontal="left" vertical="top" wrapText="1"/>
    </xf>
    <xf numFmtId="0" fontId="21" fillId="0" borderId="33">
      <alignment horizontal="left" wrapText="1" indent="2"/>
    </xf>
  </cellStyleXfs>
  <cellXfs count="69">
    <xf numFmtId="0" fontId="0" fillId="0" borderId="0" xfId="0"/>
    <xf numFmtId="0" fontId="1" fillId="0" borderId="0" xfId="0" applyFont="1" applyProtection="1">
      <protection locked="0"/>
    </xf>
    <xf numFmtId="49" fontId="8" fillId="0" borderId="2" xfId="31" applyNumberFormat="1" applyFont="1" applyBorder="1" applyAlignment="1" applyProtection="1">
      <alignment horizontal="center" vertical="center" wrapText="1"/>
      <protection locked="0"/>
    </xf>
    <xf numFmtId="49" fontId="8" fillId="0" borderId="2" xfId="22" applyNumberFormat="1" applyFont="1" applyBorder="1" applyAlignment="1" applyProtection="1">
      <alignment horizontal="center" vertical="center" wrapText="1"/>
      <protection locked="0"/>
    </xf>
    <xf numFmtId="49" fontId="8" fillId="0" borderId="2" xfId="37" applyNumberFormat="1" applyFont="1" applyBorder="1" applyAlignment="1" applyProtection="1">
      <alignment horizontal="center" vertical="center" wrapText="1"/>
      <protection locked="0"/>
    </xf>
    <xf numFmtId="0" fontId="8" fillId="5" borderId="2" xfId="23" applyNumberFormat="1" applyFont="1" applyBorder="1" applyAlignment="1" applyProtection="1">
      <alignment horizontal="left" vertical="top" wrapText="1"/>
      <protection locked="0"/>
    </xf>
    <xf numFmtId="49" fontId="8" fillId="5" borderId="2" xfId="28" applyNumberFormat="1" applyFont="1" applyBorder="1" applyAlignment="1" applyProtection="1">
      <alignment horizontal="center" vertical="top" wrapText="1" shrinkToFit="1"/>
      <protection locked="0"/>
    </xf>
    <xf numFmtId="4" fontId="8" fillId="5" borderId="2" xfId="33" applyNumberFormat="1" applyFont="1" applyBorder="1" applyAlignment="1" applyProtection="1">
      <alignment horizontal="right" vertical="top" wrapText="1" shrinkToFit="1"/>
      <protection locked="0"/>
    </xf>
    <xf numFmtId="0" fontId="8" fillId="6" borderId="2" xfId="24" applyNumberFormat="1" applyFont="1" applyBorder="1" applyAlignment="1" applyProtection="1">
      <alignment horizontal="left" vertical="top" wrapText="1"/>
      <protection locked="0"/>
    </xf>
    <xf numFmtId="49" fontId="8" fillId="6" borderId="2" xfId="29" applyNumberFormat="1" applyFont="1" applyBorder="1" applyAlignment="1" applyProtection="1">
      <alignment horizontal="center" vertical="top" wrapText="1" shrinkToFit="1"/>
      <protection locked="0"/>
    </xf>
    <xf numFmtId="4" fontId="8" fillId="6" borderId="2" xfId="34" applyNumberFormat="1" applyFont="1" applyBorder="1" applyAlignment="1" applyProtection="1">
      <alignment horizontal="right" vertical="top" wrapText="1" shrinkToFit="1"/>
      <protection locked="0"/>
    </xf>
    <xf numFmtId="0" fontId="9" fillId="0" borderId="2" xfId="25" applyNumberFormat="1" applyFont="1" applyBorder="1" applyAlignment="1" applyProtection="1">
      <alignment horizontal="left" vertical="top" wrapText="1"/>
      <protection locked="0"/>
    </xf>
    <xf numFmtId="49" fontId="9" fillId="0" borderId="2" xfId="30" applyNumberFormat="1" applyFont="1" applyBorder="1" applyAlignment="1" applyProtection="1">
      <alignment horizontal="center" vertical="top" wrapText="1" shrinkToFit="1"/>
      <protection locked="0"/>
    </xf>
    <xf numFmtId="0" fontId="9" fillId="0" borderId="2" xfId="25" quotePrefix="1" applyNumberFormat="1" applyFont="1" applyBorder="1" applyAlignment="1" applyProtection="1">
      <alignment horizontal="left" vertical="top" wrapText="1"/>
      <protection locked="0"/>
    </xf>
    <xf numFmtId="9" fontId="9" fillId="0" borderId="2" xfId="25" applyNumberFormat="1" applyFont="1" applyBorder="1" applyAlignment="1" applyProtection="1">
      <alignment horizontal="left" vertical="top" wrapText="1"/>
      <protection locked="0"/>
    </xf>
    <xf numFmtId="0" fontId="8" fillId="0" borderId="2" xfId="25" applyNumberFormat="1" applyFont="1" applyBorder="1" applyAlignment="1" applyProtection="1">
      <alignment horizontal="left" vertical="top" wrapText="1"/>
      <protection locked="0"/>
    </xf>
    <xf numFmtId="0" fontId="2" fillId="0" borderId="2" xfId="25" applyNumberFormat="1" applyFont="1" applyBorder="1" applyAlignment="1" applyProtection="1">
      <alignment horizontal="left" vertical="top" wrapText="1"/>
      <protection locked="0"/>
    </xf>
    <xf numFmtId="49" fontId="2" fillId="0" borderId="2" xfId="30" applyNumberFormat="1" applyFont="1" applyBorder="1" applyAlignment="1" applyProtection="1">
      <alignment horizontal="center" vertical="top" wrapText="1" shrinkToFit="1"/>
      <protection locked="0"/>
    </xf>
    <xf numFmtId="9" fontId="2" fillId="0" borderId="2" xfId="25" applyNumberFormat="1" applyFont="1" applyBorder="1" applyAlignment="1" applyProtection="1">
      <alignment horizontal="left" vertical="top" wrapText="1"/>
      <protection locked="0"/>
    </xf>
    <xf numFmtId="0" fontId="8" fillId="2" borderId="2" xfId="24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49" fontId="8" fillId="0" borderId="3" xfId="31" applyNumberFormat="1" applyFont="1" applyBorder="1" applyAlignment="1" applyProtection="1">
      <alignment horizontal="center" vertical="center" textRotation="90" wrapText="1"/>
      <protection locked="0"/>
    </xf>
    <xf numFmtId="49" fontId="3" fillId="6" borderId="2" xfId="29" applyNumberFormat="1" applyFont="1" applyBorder="1" applyAlignment="1" applyProtection="1">
      <alignment horizontal="center" vertical="top" wrapText="1" shrinkToFit="1"/>
      <protection locked="0"/>
    </xf>
    <xf numFmtId="0" fontId="3" fillId="6" borderId="2" xfId="24" applyNumberFormat="1" applyFont="1" applyBorder="1" applyAlignment="1" applyProtection="1">
      <alignment horizontal="left" vertical="top" wrapText="1"/>
      <protection locked="0"/>
    </xf>
    <xf numFmtId="49" fontId="2" fillId="6" borderId="2" xfId="29" applyNumberFormat="1" applyFont="1" applyBorder="1" applyAlignment="1" applyProtection="1">
      <alignment horizontal="center" vertical="top" wrapText="1" shrinkToFit="1"/>
      <protection locked="0"/>
    </xf>
    <xf numFmtId="49" fontId="3" fillId="5" borderId="2" xfId="28" applyNumberFormat="1" applyFont="1" applyBorder="1" applyAlignment="1" applyProtection="1">
      <alignment horizontal="center" vertical="top" wrapText="1" shrinkToFit="1"/>
      <protection locked="0"/>
    </xf>
    <xf numFmtId="0" fontId="3" fillId="5" borderId="2" xfId="23" applyNumberFormat="1" applyFont="1" applyBorder="1" applyAlignment="1" applyProtection="1">
      <alignment horizontal="left" vertical="top" wrapText="1"/>
      <protection locked="0"/>
    </xf>
    <xf numFmtId="4" fontId="1" fillId="0" borderId="0" xfId="0" applyNumberFormat="1" applyFont="1" applyProtection="1">
      <protection locked="0"/>
    </xf>
    <xf numFmtId="0" fontId="22" fillId="0" borderId="2" xfId="25" applyNumberFormat="1" applyFont="1" applyBorder="1" applyAlignment="1" applyProtection="1">
      <alignment horizontal="left" vertical="top" wrapText="1"/>
      <protection locked="0"/>
    </xf>
    <xf numFmtId="0" fontId="23" fillId="0" borderId="2" xfId="25" applyNumberFormat="1" applyFont="1" applyBorder="1" applyAlignment="1" applyProtection="1">
      <alignment horizontal="left" vertical="top" wrapText="1"/>
      <protection locked="0"/>
    </xf>
    <xf numFmtId="0" fontId="8" fillId="7" borderId="2" xfId="24" applyNumberFormat="1" applyFont="1" applyFill="1" applyBorder="1" applyAlignment="1" applyProtection="1">
      <alignment horizontal="left" vertical="top" wrapText="1"/>
      <protection locked="0"/>
    </xf>
    <xf numFmtId="0" fontId="2" fillId="7" borderId="2" xfId="25" applyNumberFormat="1" applyFont="1" applyFill="1" applyBorder="1" applyAlignment="1" applyProtection="1">
      <alignment horizontal="left" vertical="top" wrapText="1"/>
      <protection locked="0"/>
    </xf>
    <xf numFmtId="49" fontId="2" fillId="7" borderId="2" xfId="30" applyNumberFormat="1" applyFont="1" applyFill="1" applyBorder="1" applyAlignment="1" applyProtection="1">
      <alignment horizontal="center" vertical="top" wrapText="1" shrinkToFit="1"/>
      <protection locked="0"/>
    </xf>
    <xf numFmtId="0" fontId="9" fillId="7" borderId="2" xfId="25" applyNumberFormat="1" applyFont="1" applyFill="1" applyBorder="1" applyAlignment="1" applyProtection="1">
      <alignment horizontal="left" vertical="top" wrapText="1"/>
      <protection locked="0"/>
    </xf>
    <xf numFmtId="9" fontId="2" fillId="7" borderId="2" xfId="25" applyNumberFormat="1" applyFont="1" applyFill="1" applyBorder="1" applyAlignment="1" applyProtection="1">
      <alignment horizontal="left" vertical="top" wrapText="1"/>
      <protection locked="0"/>
    </xf>
    <xf numFmtId="4" fontId="11" fillId="5" borderId="2" xfId="33" applyNumberFormat="1" applyFont="1" applyBorder="1" applyAlignment="1" applyProtection="1">
      <alignment horizontal="right" vertical="top" wrapText="1" shrinkToFit="1"/>
      <protection locked="0"/>
    </xf>
    <xf numFmtId="4" fontId="11" fillId="6" borderId="2" xfId="34" applyNumberFormat="1" applyFont="1" applyBorder="1" applyAlignment="1" applyProtection="1">
      <alignment horizontal="right" vertical="top" wrapText="1" shrinkToFit="1"/>
      <protection locked="0"/>
    </xf>
    <xf numFmtId="4" fontId="12" fillId="0" borderId="2" xfId="35" applyNumberFormat="1" applyFont="1" applyBorder="1" applyAlignment="1" applyProtection="1">
      <alignment horizontal="right" vertical="top" wrapText="1" shrinkToFit="1"/>
      <protection locked="0"/>
    </xf>
    <xf numFmtId="4" fontId="12" fillId="0" borderId="2" xfId="40" applyNumberFormat="1" applyFont="1" applyBorder="1" applyAlignment="1" applyProtection="1">
      <alignment horizontal="right" vertical="top" wrapText="1"/>
      <protection locked="0"/>
    </xf>
    <xf numFmtId="4" fontId="11" fillId="0" borderId="2" xfId="35" applyNumberFormat="1" applyFont="1" applyBorder="1" applyAlignment="1" applyProtection="1">
      <alignment horizontal="right" vertical="top" wrapText="1" shrinkToFit="1"/>
      <protection locked="0"/>
    </xf>
    <xf numFmtId="4" fontId="13" fillId="0" borderId="2" xfId="35" applyNumberFormat="1" applyFont="1" applyBorder="1" applyAlignment="1" applyProtection="1">
      <alignment horizontal="right" vertical="top" wrapText="1" shrinkToFit="1"/>
      <protection locked="0"/>
    </xf>
    <xf numFmtId="4" fontId="14" fillId="2" borderId="2" xfId="35" applyNumberFormat="1" applyFont="1" applyFill="1" applyBorder="1" applyAlignment="1" applyProtection="1">
      <alignment horizontal="right" vertical="top" wrapText="1" shrinkToFit="1"/>
      <protection locked="0"/>
    </xf>
    <xf numFmtId="4" fontId="14" fillId="0" borderId="2" xfId="35" applyNumberFormat="1" applyFont="1" applyBorder="1" applyAlignment="1" applyProtection="1">
      <alignment horizontal="right" vertical="top" wrapText="1" shrinkToFit="1"/>
      <protection locked="0"/>
    </xf>
    <xf numFmtId="4" fontId="13" fillId="7" borderId="2" xfId="35" applyNumberFormat="1" applyFont="1" applyFill="1" applyBorder="1" applyAlignment="1" applyProtection="1">
      <alignment horizontal="right" vertical="top" wrapText="1" shrinkToFit="1"/>
      <protection locked="0"/>
    </xf>
    <xf numFmtId="4" fontId="15" fillId="0" borderId="2" xfId="35" applyNumberFormat="1" applyFont="1" applyBorder="1" applyAlignment="1" applyProtection="1">
      <alignment horizontal="right" vertical="top" wrapText="1" shrinkToFit="1"/>
      <protection locked="0"/>
    </xf>
    <xf numFmtId="0" fontId="8" fillId="6" borderId="10" xfId="24" applyNumberFormat="1" applyFont="1" applyBorder="1" applyAlignment="1" applyProtection="1">
      <alignment horizontal="left" vertical="top" wrapText="1"/>
      <protection locked="0"/>
    </xf>
    <xf numFmtId="0" fontId="8" fillId="6" borderId="11" xfId="24" applyNumberFormat="1" applyFont="1" applyBorder="1" applyAlignment="1" applyProtection="1">
      <alignment horizontal="left" vertical="top" wrapText="1"/>
      <protection locked="0"/>
    </xf>
    <xf numFmtId="0" fontId="8" fillId="6" borderId="12" xfId="24" applyNumberFormat="1" applyFont="1" applyBorder="1" applyAlignment="1" applyProtection="1">
      <alignment horizontal="left" vertical="top" wrapText="1"/>
      <protection locked="0"/>
    </xf>
    <xf numFmtId="0" fontId="8" fillId="5" borderId="13" xfId="23" applyNumberFormat="1" applyFont="1" applyBorder="1" applyAlignment="1" applyProtection="1">
      <alignment horizontal="center" vertical="center" textRotation="90" wrapText="1"/>
      <protection locked="0"/>
    </xf>
    <xf numFmtId="0" fontId="8" fillId="5" borderId="14" xfId="23" applyNumberFormat="1" applyFont="1" applyBorder="1" applyAlignment="1" applyProtection="1">
      <alignment horizontal="center" vertical="center" textRotation="90" wrapText="1"/>
      <protection locked="0"/>
    </xf>
    <xf numFmtId="0" fontId="8" fillId="5" borderId="15" xfId="23" applyNumberFormat="1" applyFont="1" applyBorder="1" applyAlignment="1" applyProtection="1">
      <alignment horizontal="center" vertical="center" textRotation="90" wrapText="1"/>
      <protection locked="0"/>
    </xf>
    <xf numFmtId="0" fontId="8" fillId="7" borderId="13" xfId="24" applyNumberFormat="1" applyFont="1" applyFill="1" applyBorder="1" applyAlignment="1" applyProtection="1">
      <alignment horizontal="center" vertical="center" textRotation="90" wrapText="1"/>
      <protection locked="0"/>
    </xf>
    <xf numFmtId="0" fontId="8" fillId="7" borderId="14" xfId="24" applyNumberFormat="1" applyFont="1" applyFill="1" applyBorder="1" applyAlignment="1" applyProtection="1">
      <alignment horizontal="center" vertical="center" textRotation="90" wrapText="1"/>
      <protection locked="0"/>
    </xf>
    <xf numFmtId="0" fontId="8" fillId="7" borderId="15" xfId="24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horizontal="right" vertical="top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49" fontId="8" fillId="0" borderId="9" xfId="0" applyNumberFormat="1" applyFont="1" applyFill="1" applyBorder="1" applyAlignment="1" applyProtection="1">
      <alignment horizontal="center" vertical="center" wrapText="1"/>
    </xf>
  </cellXfs>
  <cellStyles count="42">
    <cellStyle name="br" xfId="1"/>
    <cellStyle name="col" xfId="2"/>
    <cellStyle name="st39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xl48" xfId="34"/>
    <cellStyle name="xl49" xfId="35"/>
    <cellStyle name="xl50" xfId="36"/>
    <cellStyle name="xl51" xfId="37"/>
    <cellStyle name="xl52" xfId="38"/>
    <cellStyle name="xl53" xfId="39"/>
    <cellStyle name="xl54" xfId="40"/>
    <cellStyle name="xl82" xfId="4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view="pageBreakPreview" topLeftCell="C1" zoomScale="50" zoomScaleNormal="62" zoomScaleSheetLayoutView="50" workbookViewId="0">
      <selection activeCell="K10" sqref="K10"/>
    </sheetView>
  </sheetViews>
  <sheetFormatPr defaultRowHeight="15.75" x14ac:dyDescent="0.25"/>
  <cols>
    <col min="1" max="1" width="31" style="1" customWidth="1"/>
    <col min="2" max="2" width="35.28515625" style="1" customWidth="1"/>
    <col min="3" max="3" width="17.7109375" style="1" customWidth="1"/>
    <col min="4" max="4" width="10.28515625" style="1" customWidth="1"/>
    <col min="5" max="5" width="11" style="1" customWidth="1"/>
    <col min="6" max="6" width="10.42578125" style="1" customWidth="1"/>
    <col min="7" max="8" width="10.5703125" style="1" customWidth="1"/>
    <col min="9" max="9" width="11.5703125" style="1" customWidth="1"/>
    <col min="10" max="10" width="14" style="1" customWidth="1"/>
    <col min="11" max="11" width="86" style="1" customWidth="1"/>
    <col min="12" max="12" width="25.5703125" style="1" customWidth="1"/>
    <col min="13" max="13" width="14" style="1" customWidth="1"/>
    <col min="14" max="14" width="13.5703125" style="1" customWidth="1"/>
    <col min="15" max="15" width="14.5703125" style="1" customWidth="1"/>
    <col min="16" max="16" width="14.42578125" style="1" customWidth="1"/>
    <col min="17" max="17" width="23.42578125" style="1" customWidth="1"/>
    <col min="18" max="18" width="23.7109375" style="1" customWidth="1"/>
    <col min="19" max="19" width="22.140625" style="1" customWidth="1"/>
    <col min="20" max="20" width="27.7109375" style="1" customWidth="1"/>
    <col min="21" max="21" width="25.7109375" style="1" customWidth="1"/>
    <col min="22" max="22" width="25.7109375" style="1" bestFit="1" customWidth="1"/>
    <col min="23" max="16384" width="9.140625" style="1"/>
  </cols>
  <sheetData>
    <row r="1" spans="1:22" ht="45.75" customHeight="1" x14ac:dyDescent="0.25">
      <c r="A1" s="55" t="s">
        <v>106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8.7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15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ht="25.5" customHeight="1" x14ac:dyDescent="0.25">
      <c r="A4" s="59" t="s">
        <v>0</v>
      </c>
      <c r="B4" s="59" t="s">
        <v>1</v>
      </c>
      <c r="C4" s="61" t="s">
        <v>2</v>
      </c>
      <c r="D4" s="62"/>
      <c r="E4" s="62"/>
      <c r="F4" s="62"/>
      <c r="G4" s="62"/>
      <c r="H4" s="62"/>
      <c r="I4" s="62"/>
      <c r="J4" s="63"/>
      <c r="K4" s="67" t="s">
        <v>3</v>
      </c>
      <c r="L4" s="56" t="s">
        <v>79</v>
      </c>
      <c r="M4" s="58" t="s">
        <v>77</v>
      </c>
      <c r="N4" s="58"/>
      <c r="O4" s="58"/>
      <c r="P4" s="58"/>
      <c r="Q4" s="57" t="s">
        <v>76</v>
      </c>
      <c r="R4" s="56" t="s">
        <v>111</v>
      </c>
      <c r="S4" s="57" t="s">
        <v>87</v>
      </c>
      <c r="T4" s="58" t="s">
        <v>4</v>
      </c>
      <c r="U4" s="58"/>
      <c r="V4" s="58"/>
    </row>
    <row r="5" spans="1:22" ht="49.5" customHeight="1" x14ac:dyDescent="0.25">
      <c r="A5" s="60"/>
      <c r="B5" s="60"/>
      <c r="C5" s="59" t="s">
        <v>78</v>
      </c>
      <c r="D5" s="61" t="s">
        <v>5</v>
      </c>
      <c r="E5" s="62"/>
      <c r="F5" s="62"/>
      <c r="G5" s="62"/>
      <c r="H5" s="63"/>
      <c r="I5" s="61" t="s">
        <v>6</v>
      </c>
      <c r="J5" s="63"/>
      <c r="K5" s="68"/>
      <c r="L5" s="56"/>
      <c r="M5" s="58"/>
      <c r="N5" s="58"/>
      <c r="O5" s="58"/>
      <c r="P5" s="58"/>
      <c r="Q5" s="57"/>
      <c r="R5" s="56"/>
      <c r="S5" s="57"/>
      <c r="T5" s="58"/>
      <c r="U5" s="58"/>
      <c r="V5" s="58"/>
    </row>
    <row r="6" spans="1:22" ht="408.75" customHeight="1" x14ac:dyDescent="0.25">
      <c r="A6" s="60"/>
      <c r="B6" s="60"/>
      <c r="C6" s="60"/>
      <c r="D6" s="22" t="s">
        <v>7</v>
      </c>
      <c r="E6" s="22" t="s">
        <v>8</v>
      </c>
      <c r="F6" s="22" t="s">
        <v>9</v>
      </c>
      <c r="G6" s="22" t="s">
        <v>10</v>
      </c>
      <c r="H6" s="22" t="s">
        <v>11</v>
      </c>
      <c r="I6" s="22" t="s">
        <v>12</v>
      </c>
      <c r="J6" s="22" t="s">
        <v>13</v>
      </c>
      <c r="K6" s="68"/>
      <c r="L6" s="56"/>
      <c r="M6" s="2" t="s">
        <v>107</v>
      </c>
      <c r="N6" s="2" t="s">
        <v>108</v>
      </c>
      <c r="O6" s="2" t="s">
        <v>109</v>
      </c>
      <c r="P6" s="2" t="s">
        <v>110</v>
      </c>
      <c r="Q6" s="57"/>
      <c r="R6" s="56"/>
      <c r="S6" s="57"/>
      <c r="T6" s="2" t="s">
        <v>112</v>
      </c>
      <c r="U6" s="2" t="s">
        <v>113</v>
      </c>
      <c r="V6" s="2" t="s">
        <v>114</v>
      </c>
    </row>
    <row r="7" spans="1:22" ht="52.5" customHeight="1" x14ac:dyDescent="0.25">
      <c r="A7" s="3" t="s">
        <v>16</v>
      </c>
      <c r="B7" s="3" t="s">
        <v>17</v>
      </c>
      <c r="C7" s="3" t="s">
        <v>18</v>
      </c>
      <c r="D7" s="3" t="s">
        <v>19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24</v>
      </c>
      <c r="J7" s="3" t="s">
        <v>25</v>
      </c>
      <c r="K7" s="3" t="s">
        <v>26</v>
      </c>
      <c r="L7" s="3" t="s">
        <v>27</v>
      </c>
      <c r="M7" s="3" t="s">
        <v>28</v>
      </c>
      <c r="N7" s="3" t="s">
        <v>29</v>
      </c>
      <c r="O7" s="3" t="s">
        <v>30</v>
      </c>
      <c r="P7" s="3" t="s">
        <v>31</v>
      </c>
      <c r="Q7" s="3" t="s">
        <v>32</v>
      </c>
      <c r="R7" s="3" t="s">
        <v>33</v>
      </c>
      <c r="S7" s="3" t="s">
        <v>34</v>
      </c>
      <c r="T7" s="3" t="s">
        <v>35</v>
      </c>
      <c r="U7" s="3" t="s">
        <v>36</v>
      </c>
      <c r="V7" s="4" t="s">
        <v>37</v>
      </c>
    </row>
    <row r="8" spans="1:22" ht="70.5" customHeight="1" x14ac:dyDescent="0.25">
      <c r="A8" s="5" t="s">
        <v>38</v>
      </c>
      <c r="B8" s="5"/>
      <c r="C8" s="6"/>
      <c r="D8" s="6"/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5"/>
      <c r="Q8" s="36">
        <f t="shared" ref="Q8:V8" si="0">Q9+Q12+Q14+Q18+Q20+Q22+Q24</f>
        <v>1634234</v>
      </c>
      <c r="R8" s="36">
        <f t="shared" si="0"/>
        <v>755873.49</v>
      </c>
      <c r="S8" s="36">
        <f t="shared" si="0"/>
        <v>1062894</v>
      </c>
      <c r="T8" s="36">
        <f t="shared" si="0"/>
        <v>2280060</v>
      </c>
      <c r="U8" s="36">
        <f t="shared" si="0"/>
        <v>2412850</v>
      </c>
      <c r="V8" s="36">
        <f t="shared" si="0"/>
        <v>2568090</v>
      </c>
    </row>
    <row r="9" spans="1:22" ht="44.25" customHeight="1" x14ac:dyDescent="0.25">
      <c r="A9" s="49" t="s">
        <v>38</v>
      </c>
      <c r="B9" s="46" t="s">
        <v>39</v>
      </c>
      <c r="C9" s="47"/>
      <c r="D9" s="47"/>
      <c r="E9" s="47"/>
      <c r="F9" s="47"/>
      <c r="G9" s="47"/>
      <c r="H9" s="47"/>
      <c r="I9" s="47"/>
      <c r="J9" s="48"/>
      <c r="K9" s="8"/>
      <c r="L9" s="8"/>
      <c r="M9" s="8"/>
      <c r="N9" s="8"/>
      <c r="O9" s="8"/>
      <c r="P9" s="8"/>
      <c r="Q9" s="37">
        <f t="shared" ref="Q9:V9" si="1">SUM(Q10:Q11)</f>
        <v>59928</v>
      </c>
      <c r="R9" s="37">
        <f t="shared" si="1"/>
        <v>62438.01</v>
      </c>
      <c r="S9" s="37">
        <f t="shared" si="1"/>
        <v>72500</v>
      </c>
      <c r="T9" s="37">
        <f t="shared" si="1"/>
        <v>69960</v>
      </c>
      <c r="U9" s="37">
        <f t="shared" si="1"/>
        <v>74850</v>
      </c>
      <c r="V9" s="37">
        <f t="shared" si="1"/>
        <v>70090</v>
      </c>
    </row>
    <row r="10" spans="1:22" ht="249.75" customHeight="1" x14ac:dyDescent="0.25">
      <c r="A10" s="50"/>
      <c r="B10" s="11"/>
      <c r="C10" s="12" t="s">
        <v>40</v>
      </c>
      <c r="D10" s="17" t="s">
        <v>14</v>
      </c>
      <c r="E10" s="17" t="s">
        <v>41</v>
      </c>
      <c r="F10" s="17" t="s">
        <v>42</v>
      </c>
      <c r="G10" s="17" t="s">
        <v>46</v>
      </c>
      <c r="H10" s="17" t="s">
        <v>41</v>
      </c>
      <c r="I10" s="17" t="s">
        <v>43</v>
      </c>
      <c r="J10" s="17" t="s">
        <v>44</v>
      </c>
      <c r="K10" s="30" t="s">
        <v>115</v>
      </c>
      <c r="L10" s="13" t="s">
        <v>45</v>
      </c>
      <c r="M10" s="14">
        <v>0.02</v>
      </c>
      <c r="N10" s="14">
        <v>0.02</v>
      </c>
      <c r="O10" s="14">
        <v>0.02</v>
      </c>
      <c r="P10" s="14">
        <v>0.02</v>
      </c>
      <c r="Q10" s="38">
        <v>59928</v>
      </c>
      <c r="R10" s="43">
        <v>62438.01</v>
      </c>
      <c r="S10" s="38">
        <v>72500</v>
      </c>
      <c r="T10" s="38">
        <v>69960</v>
      </c>
      <c r="U10" s="38">
        <v>74850</v>
      </c>
      <c r="V10" s="39">
        <v>70090</v>
      </c>
    </row>
    <row r="11" spans="1:22" ht="59.25" hidden="1" customHeight="1" x14ac:dyDescent="0.25">
      <c r="A11" s="50"/>
      <c r="B11" s="11"/>
      <c r="C11" s="12" t="s">
        <v>40</v>
      </c>
      <c r="D11" s="17" t="s">
        <v>14</v>
      </c>
      <c r="E11" s="17" t="s">
        <v>41</v>
      </c>
      <c r="F11" s="17" t="s">
        <v>42</v>
      </c>
      <c r="G11" s="17" t="s">
        <v>47</v>
      </c>
      <c r="H11" s="17" t="s">
        <v>41</v>
      </c>
      <c r="I11" s="17" t="s">
        <v>43</v>
      </c>
      <c r="J11" s="17" t="s">
        <v>44</v>
      </c>
      <c r="K11" s="29"/>
      <c r="L11" s="13" t="s">
        <v>45</v>
      </c>
      <c r="M11" s="14">
        <v>0.02</v>
      </c>
      <c r="N11" s="14">
        <v>0.02</v>
      </c>
      <c r="O11" s="14">
        <v>0.02</v>
      </c>
      <c r="P11" s="14">
        <v>0.02</v>
      </c>
      <c r="Q11" s="38"/>
      <c r="R11" s="38"/>
      <c r="S11" s="38"/>
      <c r="T11" s="38"/>
      <c r="U11" s="38"/>
      <c r="V11" s="39"/>
    </row>
    <row r="12" spans="1:22" ht="39" customHeight="1" x14ac:dyDescent="0.25">
      <c r="A12" s="50"/>
      <c r="B12" s="46" t="s">
        <v>50</v>
      </c>
      <c r="C12" s="47"/>
      <c r="D12" s="47"/>
      <c r="E12" s="47"/>
      <c r="F12" s="47"/>
      <c r="G12" s="47"/>
      <c r="H12" s="47"/>
      <c r="I12" s="47"/>
      <c r="J12" s="48"/>
      <c r="K12" s="24"/>
      <c r="L12" s="8"/>
      <c r="M12" s="8"/>
      <c r="N12" s="8"/>
      <c r="O12" s="8"/>
      <c r="P12" s="8"/>
      <c r="Q12" s="37">
        <f t="shared" ref="Q12:V12" si="2">SUM(Q13:Q13)</f>
        <v>29350</v>
      </c>
      <c r="R12" s="37">
        <f t="shared" si="2"/>
        <v>31478.7</v>
      </c>
      <c r="S12" s="37">
        <f t="shared" si="2"/>
        <v>31478</v>
      </c>
      <c r="T12" s="37">
        <f t="shared" si="2"/>
        <v>21600</v>
      </c>
      <c r="U12" s="37">
        <f t="shared" si="2"/>
        <v>23000</v>
      </c>
      <c r="V12" s="37">
        <f t="shared" si="2"/>
        <v>24000</v>
      </c>
    </row>
    <row r="13" spans="1:22" ht="41.25" customHeight="1" x14ac:dyDescent="0.25">
      <c r="A13" s="50"/>
      <c r="B13" s="11"/>
      <c r="C13" s="12" t="s">
        <v>40</v>
      </c>
      <c r="D13" s="17" t="s">
        <v>14</v>
      </c>
      <c r="E13" s="17" t="s">
        <v>51</v>
      </c>
      <c r="F13" s="17" t="s">
        <v>48</v>
      </c>
      <c r="G13" s="17" t="s">
        <v>46</v>
      </c>
      <c r="H13" s="17" t="s">
        <v>41</v>
      </c>
      <c r="I13" s="17" t="s">
        <v>43</v>
      </c>
      <c r="J13" s="17" t="s">
        <v>44</v>
      </c>
      <c r="K13" s="16" t="s">
        <v>58</v>
      </c>
      <c r="L13" s="13" t="s">
        <v>45</v>
      </c>
      <c r="M13" s="14">
        <v>0.3</v>
      </c>
      <c r="N13" s="14">
        <v>0.3</v>
      </c>
      <c r="O13" s="14">
        <v>0.3</v>
      </c>
      <c r="P13" s="14">
        <v>0.3</v>
      </c>
      <c r="Q13" s="38">
        <v>29350</v>
      </c>
      <c r="R13" s="38">
        <v>31478.7</v>
      </c>
      <c r="S13" s="38">
        <v>31478</v>
      </c>
      <c r="T13" s="38">
        <v>21600</v>
      </c>
      <c r="U13" s="38">
        <v>23000</v>
      </c>
      <c r="V13" s="39">
        <v>24000</v>
      </c>
    </row>
    <row r="14" spans="1:22" ht="41.25" customHeight="1" x14ac:dyDescent="0.25">
      <c r="A14" s="50"/>
      <c r="B14" s="46" t="s">
        <v>88</v>
      </c>
      <c r="C14" s="47"/>
      <c r="D14" s="47"/>
      <c r="E14" s="47"/>
      <c r="F14" s="47"/>
      <c r="G14" s="47"/>
      <c r="H14" s="47"/>
      <c r="I14" s="47"/>
      <c r="J14" s="48"/>
      <c r="K14" s="24"/>
      <c r="L14" s="24"/>
      <c r="M14" s="24"/>
      <c r="N14" s="24"/>
      <c r="O14" s="24"/>
      <c r="P14" s="24"/>
      <c r="Q14" s="40">
        <f t="shared" ref="Q14:V14" si="3">Q15+Q16+Q17</f>
        <v>828000</v>
      </c>
      <c r="R14" s="40">
        <f t="shared" si="3"/>
        <v>648360.78</v>
      </c>
      <c r="S14" s="40">
        <f t="shared" si="3"/>
        <v>942000</v>
      </c>
      <c r="T14" s="40">
        <f t="shared" si="3"/>
        <v>1408000</v>
      </c>
      <c r="U14" s="40">
        <f t="shared" si="3"/>
        <v>1440000</v>
      </c>
      <c r="V14" s="40">
        <f t="shared" si="3"/>
        <v>1454000</v>
      </c>
    </row>
    <row r="15" spans="1:22" ht="65.25" customHeight="1" x14ac:dyDescent="0.25">
      <c r="A15" s="50"/>
      <c r="B15" s="15"/>
      <c r="C15" s="12" t="s">
        <v>40</v>
      </c>
      <c r="D15" s="17" t="s">
        <v>14</v>
      </c>
      <c r="E15" s="17" t="s">
        <v>52</v>
      </c>
      <c r="F15" s="17" t="s">
        <v>41</v>
      </c>
      <c r="G15" s="17" t="s">
        <v>47</v>
      </c>
      <c r="H15" s="17" t="s">
        <v>23</v>
      </c>
      <c r="I15" s="17" t="s">
        <v>43</v>
      </c>
      <c r="J15" s="17" t="s">
        <v>44</v>
      </c>
      <c r="K15" s="16" t="s">
        <v>63</v>
      </c>
      <c r="L15" s="13" t="s">
        <v>45</v>
      </c>
      <c r="M15" s="14">
        <v>1</v>
      </c>
      <c r="N15" s="14">
        <v>1</v>
      </c>
      <c r="O15" s="14">
        <v>1</v>
      </c>
      <c r="P15" s="14">
        <v>1</v>
      </c>
      <c r="Q15" s="38">
        <v>86000</v>
      </c>
      <c r="R15" s="38">
        <v>5306.29</v>
      </c>
      <c r="S15" s="38">
        <v>86000</v>
      </c>
      <c r="T15" s="38">
        <v>91000</v>
      </c>
      <c r="U15" s="38">
        <v>98000</v>
      </c>
      <c r="V15" s="39">
        <v>98000</v>
      </c>
    </row>
    <row r="16" spans="1:22" ht="58.5" customHeight="1" x14ac:dyDescent="0.25">
      <c r="A16" s="50"/>
      <c r="B16" s="15"/>
      <c r="C16" s="12" t="s">
        <v>40</v>
      </c>
      <c r="D16" s="17" t="s">
        <v>14</v>
      </c>
      <c r="E16" s="17" t="s">
        <v>52</v>
      </c>
      <c r="F16" s="17" t="s">
        <v>52</v>
      </c>
      <c r="G16" s="17" t="s">
        <v>61</v>
      </c>
      <c r="H16" s="17" t="s">
        <v>23</v>
      </c>
      <c r="I16" s="17" t="s">
        <v>43</v>
      </c>
      <c r="J16" s="17" t="s">
        <v>44</v>
      </c>
      <c r="K16" s="16" t="s">
        <v>64</v>
      </c>
      <c r="L16" s="13" t="s">
        <v>45</v>
      </c>
      <c r="M16" s="14">
        <v>1</v>
      </c>
      <c r="N16" s="14">
        <v>1</v>
      </c>
      <c r="O16" s="14">
        <v>1</v>
      </c>
      <c r="P16" s="14">
        <v>1</v>
      </c>
      <c r="Q16" s="38">
        <v>283000</v>
      </c>
      <c r="R16" s="38">
        <v>397357.5</v>
      </c>
      <c r="S16" s="38">
        <v>397000</v>
      </c>
      <c r="T16" s="38">
        <v>448000</v>
      </c>
      <c r="U16" s="38">
        <v>464000</v>
      </c>
      <c r="V16" s="39">
        <v>469000</v>
      </c>
    </row>
    <row r="17" spans="1:22" ht="41.25" customHeight="1" x14ac:dyDescent="0.25">
      <c r="A17" s="50"/>
      <c r="B17" s="15"/>
      <c r="C17" s="12" t="s">
        <v>40</v>
      </c>
      <c r="D17" s="17" t="s">
        <v>14</v>
      </c>
      <c r="E17" s="17" t="s">
        <v>52</v>
      </c>
      <c r="F17" s="17" t="s">
        <v>52</v>
      </c>
      <c r="G17" s="17" t="s">
        <v>62</v>
      </c>
      <c r="H17" s="17" t="s">
        <v>23</v>
      </c>
      <c r="I17" s="17" t="s">
        <v>43</v>
      </c>
      <c r="J17" s="17" t="s">
        <v>44</v>
      </c>
      <c r="K17" s="16" t="s">
        <v>65</v>
      </c>
      <c r="L17" s="13" t="s">
        <v>45</v>
      </c>
      <c r="M17" s="14">
        <v>1</v>
      </c>
      <c r="N17" s="14">
        <v>1</v>
      </c>
      <c r="O17" s="14">
        <v>1</v>
      </c>
      <c r="P17" s="14">
        <v>1</v>
      </c>
      <c r="Q17" s="38">
        <v>459000</v>
      </c>
      <c r="R17" s="38">
        <v>245696.99</v>
      </c>
      <c r="S17" s="38">
        <v>459000</v>
      </c>
      <c r="T17" s="38">
        <v>869000</v>
      </c>
      <c r="U17" s="38">
        <v>878000</v>
      </c>
      <c r="V17" s="39">
        <v>887000</v>
      </c>
    </row>
    <row r="18" spans="1:22" ht="48.75" customHeight="1" x14ac:dyDescent="0.25">
      <c r="A18" s="50"/>
      <c r="B18" s="46" t="s">
        <v>89</v>
      </c>
      <c r="C18" s="47"/>
      <c r="D18" s="47"/>
      <c r="E18" s="47"/>
      <c r="F18" s="47"/>
      <c r="G18" s="47"/>
      <c r="H18" s="47"/>
      <c r="I18" s="47"/>
      <c r="J18" s="48"/>
      <c r="K18" s="24"/>
      <c r="L18" s="24"/>
      <c r="M18" s="24"/>
      <c r="N18" s="24"/>
      <c r="O18" s="24"/>
      <c r="P18" s="24"/>
      <c r="Q18" s="41">
        <f t="shared" ref="Q18:V18" si="4">Q19</f>
        <v>0</v>
      </c>
      <c r="R18" s="41">
        <f t="shared" si="4"/>
        <v>0</v>
      </c>
      <c r="S18" s="41">
        <f t="shared" si="4"/>
        <v>0</v>
      </c>
      <c r="T18" s="41">
        <f t="shared" si="4"/>
        <v>0</v>
      </c>
      <c r="U18" s="41">
        <f t="shared" si="4"/>
        <v>0</v>
      </c>
      <c r="V18" s="41">
        <f t="shared" si="4"/>
        <v>0</v>
      </c>
    </row>
    <row r="19" spans="1:22" ht="63" customHeight="1" x14ac:dyDescent="0.25">
      <c r="A19" s="50"/>
      <c r="B19" s="11"/>
      <c r="C19" s="12" t="s">
        <v>40</v>
      </c>
      <c r="D19" s="17" t="s">
        <v>14</v>
      </c>
      <c r="E19" s="17" t="s">
        <v>67</v>
      </c>
      <c r="F19" s="17" t="s">
        <v>68</v>
      </c>
      <c r="G19" s="17" t="s">
        <v>69</v>
      </c>
      <c r="H19" s="17" t="s">
        <v>23</v>
      </c>
      <c r="I19" s="17" t="s">
        <v>43</v>
      </c>
      <c r="J19" s="17" t="s">
        <v>44</v>
      </c>
      <c r="K19" s="16" t="s">
        <v>70</v>
      </c>
      <c r="L19" s="13" t="s">
        <v>45</v>
      </c>
      <c r="M19" s="14">
        <v>1</v>
      </c>
      <c r="N19" s="14">
        <v>1</v>
      </c>
      <c r="O19" s="14">
        <v>1</v>
      </c>
      <c r="P19" s="14">
        <v>1</v>
      </c>
      <c r="Q19" s="38"/>
      <c r="R19" s="38"/>
      <c r="S19" s="38"/>
      <c r="T19" s="38"/>
      <c r="U19" s="38"/>
      <c r="V19" s="39"/>
    </row>
    <row r="20" spans="1:22" ht="51" customHeight="1" x14ac:dyDescent="0.25">
      <c r="A20" s="50"/>
      <c r="B20" s="46" t="s">
        <v>53</v>
      </c>
      <c r="C20" s="47"/>
      <c r="D20" s="47"/>
      <c r="E20" s="47"/>
      <c r="F20" s="47"/>
      <c r="G20" s="47"/>
      <c r="H20" s="47"/>
      <c r="I20" s="47"/>
      <c r="J20" s="48"/>
      <c r="K20" s="24"/>
      <c r="L20" s="24"/>
      <c r="M20" s="24"/>
      <c r="N20" s="24"/>
      <c r="O20" s="24"/>
      <c r="P20" s="24"/>
      <c r="Q20" s="37">
        <f t="shared" ref="Q20:V20" si="5">SUM(Q21:Q21)</f>
        <v>13440</v>
      </c>
      <c r="R20" s="37">
        <f t="shared" si="5"/>
        <v>10080</v>
      </c>
      <c r="S20" s="37">
        <f t="shared" si="5"/>
        <v>13400</v>
      </c>
      <c r="T20" s="37">
        <f t="shared" si="5"/>
        <v>0</v>
      </c>
      <c r="U20" s="37">
        <f t="shared" si="5"/>
        <v>0</v>
      </c>
      <c r="V20" s="37">
        <f t="shared" si="5"/>
        <v>0</v>
      </c>
    </row>
    <row r="21" spans="1:22" ht="103.5" customHeight="1" x14ac:dyDescent="0.25">
      <c r="A21" s="50"/>
      <c r="B21" s="11"/>
      <c r="C21" s="12" t="s">
        <v>80</v>
      </c>
      <c r="D21" s="17" t="s">
        <v>14</v>
      </c>
      <c r="E21" s="17" t="s">
        <v>24</v>
      </c>
      <c r="F21" s="17" t="s">
        <v>51</v>
      </c>
      <c r="G21" s="17" t="s">
        <v>59</v>
      </c>
      <c r="H21" s="17" t="s">
        <v>23</v>
      </c>
      <c r="I21" s="17" t="s">
        <v>43</v>
      </c>
      <c r="J21" s="17" t="s">
        <v>49</v>
      </c>
      <c r="K21" s="16" t="s">
        <v>66</v>
      </c>
      <c r="L21" s="11" t="s">
        <v>81</v>
      </c>
      <c r="M21" s="14">
        <v>1</v>
      </c>
      <c r="N21" s="14">
        <v>1</v>
      </c>
      <c r="O21" s="14">
        <v>1</v>
      </c>
      <c r="P21" s="14">
        <v>1</v>
      </c>
      <c r="Q21" s="38">
        <v>13440</v>
      </c>
      <c r="R21" s="38">
        <v>10080</v>
      </c>
      <c r="S21" s="38">
        <v>13400</v>
      </c>
      <c r="T21" s="38"/>
      <c r="U21" s="42"/>
      <c r="V21" s="39"/>
    </row>
    <row r="22" spans="1:22" ht="48" customHeight="1" x14ac:dyDescent="0.25">
      <c r="A22" s="50"/>
      <c r="B22" s="46" t="s">
        <v>90</v>
      </c>
      <c r="C22" s="47"/>
      <c r="D22" s="47"/>
      <c r="E22" s="47"/>
      <c r="F22" s="47"/>
      <c r="G22" s="47"/>
      <c r="H22" s="47"/>
      <c r="I22" s="47"/>
      <c r="J22" s="48"/>
      <c r="K22" s="24"/>
      <c r="L22" s="24"/>
      <c r="M22" s="24"/>
      <c r="N22" s="24"/>
      <c r="O22" s="24"/>
      <c r="P22" s="24"/>
      <c r="Q22" s="40">
        <f t="shared" ref="Q22:V22" si="6">Q23</f>
        <v>700000</v>
      </c>
      <c r="R22" s="40">
        <f t="shared" si="6"/>
        <v>0</v>
      </c>
      <c r="S22" s="40">
        <f t="shared" si="6"/>
        <v>0</v>
      </c>
      <c r="T22" s="40">
        <f t="shared" si="6"/>
        <v>775000</v>
      </c>
      <c r="U22" s="40">
        <f t="shared" si="6"/>
        <v>875000</v>
      </c>
      <c r="V22" s="40">
        <f t="shared" si="6"/>
        <v>1020000</v>
      </c>
    </row>
    <row r="23" spans="1:22" ht="91.5" customHeight="1" x14ac:dyDescent="0.25">
      <c r="A23" s="50"/>
      <c r="B23" s="16"/>
      <c r="C23" s="17" t="s">
        <v>80</v>
      </c>
      <c r="D23" s="17" t="s">
        <v>14</v>
      </c>
      <c r="E23" s="17" t="s">
        <v>27</v>
      </c>
      <c r="F23" s="17" t="s">
        <v>52</v>
      </c>
      <c r="G23" s="17" t="s">
        <v>71</v>
      </c>
      <c r="H23" s="17" t="s">
        <v>23</v>
      </c>
      <c r="I23" s="17" t="s">
        <v>43</v>
      </c>
      <c r="J23" s="17" t="s">
        <v>72</v>
      </c>
      <c r="K23" s="16" t="s">
        <v>73</v>
      </c>
      <c r="L23" s="11" t="s">
        <v>81</v>
      </c>
      <c r="M23" s="18">
        <v>1</v>
      </c>
      <c r="N23" s="18">
        <v>1</v>
      </c>
      <c r="O23" s="18">
        <v>1</v>
      </c>
      <c r="P23" s="18">
        <v>1</v>
      </c>
      <c r="Q23" s="43">
        <v>700000</v>
      </c>
      <c r="R23" s="43"/>
      <c r="S23" s="38"/>
      <c r="T23" s="38">
        <v>775000</v>
      </c>
      <c r="U23" s="42">
        <v>875000</v>
      </c>
      <c r="V23" s="39">
        <v>1020000</v>
      </c>
    </row>
    <row r="24" spans="1:22" ht="36" customHeight="1" x14ac:dyDescent="0.25">
      <c r="A24" s="50"/>
      <c r="B24" s="46"/>
      <c r="C24" s="47"/>
      <c r="D24" s="47"/>
      <c r="E24" s="47"/>
      <c r="F24" s="47"/>
      <c r="G24" s="47"/>
      <c r="H24" s="47"/>
      <c r="I24" s="47"/>
      <c r="J24" s="48"/>
      <c r="K24" s="24"/>
      <c r="L24" s="24"/>
      <c r="M24" s="24"/>
      <c r="N24" s="24"/>
      <c r="O24" s="24"/>
      <c r="P24" s="24"/>
      <c r="Q24" s="41">
        <f t="shared" ref="Q24:V24" si="7">Q25</f>
        <v>3516</v>
      </c>
      <c r="R24" s="41">
        <f t="shared" si="7"/>
        <v>3516</v>
      </c>
      <c r="S24" s="40">
        <f t="shared" si="7"/>
        <v>3516</v>
      </c>
      <c r="T24" s="40">
        <f t="shared" si="7"/>
        <v>5500</v>
      </c>
      <c r="U24" s="40">
        <f t="shared" si="7"/>
        <v>0</v>
      </c>
      <c r="V24" s="40">
        <f t="shared" si="7"/>
        <v>0</v>
      </c>
    </row>
    <row r="25" spans="1:22" ht="67.5" customHeight="1" x14ac:dyDescent="0.25">
      <c r="A25" s="51"/>
      <c r="B25" s="16"/>
      <c r="C25" s="17" t="s">
        <v>80</v>
      </c>
      <c r="D25" s="17" t="s">
        <v>14</v>
      </c>
      <c r="E25" s="17" t="s">
        <v>30</v>
      </c>
      <c r="F25" s="17" t="s">
        <v>28</v>
      </c>
      <c r="G25" s="17" t="s">
        <v>47</v>
      </c>
      <c r="H25" s="17" t="s">
        <v>23</v>
      </c>
      <c r="I25" s="17" t="s">
        <v>43</v>
      </c>
      <c r="J25" s="17" t="s">
        <v>99</v>
      </c>
      <c r="K25" s="16" t="s">
        <v>116</v>
      </c>
      <c r="L25" s="11" t="s">
        <v>81</v>
      </c>
      <c r="M25" s="18">
        <v>1</v>
      </c>
      <c r="N25" s="18">
        <v>1</v>
      </c>
      <c r="O25" s="18">
        <v>1</v>
      </c>
      <c r="P25" s="18">
        <v>1</v>
      </c>
      <c r="Q25" s="43">
        <v>3516</v>
      </c>
      <c r="R25" s="43">
        <v>3516</v>
      </c>
      <c r="S25" s="38">
        <v>3516</v>
      </c>
      <c r="T25" s="38">
        <v>5500</v>
      </c>
      <c r="U25" s="42"/>
      <c r="V25" s="39"/>
    </row>
    <row r="26" spans="1:22" ht="67.5" customHeight="1" x14ac:dyDescent="0.25">
      <c r="A26" s="31" t="s">
        <v>91</v>
      </c>
      <c r="B26" s="32"/>
      <c r="C26" s="33"/>
      <c r="D26" s="33" t="s">
        <v>15</v>
      </c>
      <c r="E26" s="33" t="s">
        <v>92</v>
      </c>
      <c r="F26" s="33" t="s">
        <v>92</v>
      </c>
      <c r="G26" s="33" t="s">
        <v>93</v>
      </c>
      <c r="H26" s="33" t="s">
        <v>92</v>
      </c>
      <c r="I26" s="33" t="s">
        <v>43</v>
      </c>
      <c r="J26" s="33" t="s">
        <v>93</v>
      </c>
      <c r="K26" s="32" t="s">
        <v>104</v>
      </c>
      <c r="L26" s="34"/>
      <c r="M26" s="35"/>
      <c r="N26" s="35"/>
      <c r="O26" s="35"/>
      <c r="P26" s="35"/>
      <c r="Q26" s="44">
        <f t="shared" ref="Q26:V26" si="8">Q27+Q29+Q32+Q35</f>
        <v>2817653.88</v>
      </c>
      <c r="R26" s="44">
        <f t="shared" si="8"/>
        <v>1554710.35</v>
      </c>
      <c r="S26" s="44">
        <f t="shared" si="8"/>
        <v>2817653.88</v>
      </c>
      <c r="T26" s="44">
        <f t="shared" si="8"/>
        <v>2203767</v>
      </c>
      <c r="U26" s="44">
        <f t="shared" si="8"/>
        <v>2248071</v>
      </c>
      <c r="V26" s="44">
        <f t="shared" si="8"/>
        <v>2873645</v>
      </c>
    </row>
    <row r="27" spans="1:22" ht="117.75" customHeight="1" x14ac:dyDescent="0.25">
      <c r="A27" s="52" t="s">
        <v>54</v>
      </c>
      <c r="B27" s="8" t="s">
        <v>74</v>
      </c>
      <c r="C27" s="9"/>
      <c r="D27" s="25" t="s">
        <v>15</v>
      </c>
      <c r="E27" s="25" t="s">
        <v>42</v>
      </c>
      <c r="F27" s="25" t="s">
        <v>23</v>
      </c>
      <c r="G27" s="25" t="s">
        <v>93</v>
      </c>
      <c r="H27" s="25" t="s">
        <v>92</v>
      </c>
      <c r="I27" s="25" t="s">
        <v>43</v>
      </c>
      <c r="J27" s="25" t="s">
        <v>99</v>
      </c>
      <c r="K27" s="24" t="s">
        <v>117</v>
      </c>
      <c r="L27" s="8"/>
      <c r="M27" s="8"/>
      <c r="N27" s="8"/>
      <c r="O27" s="8"/>
      <c r="P27" s="8"/>
      <c r="Q27" s="37">
        <f t="shared" ref="Q27:V27" si="9">Q28+Q31</f>
        <v>173600</v>
      </c>
      <c r="R27" s="37">
        <f t="shared" si="9"/>
        <v>144680</v>
      </c>
      <c r="S27" s="37">
        <f t="shared" si="9"/>
        <v>173600</v>
      </c>
      <c r="T27" s="37">
        <f t="shared" si="9"/>
        <v>10100</v>
      </c>
      <c r="U27" s="37">
        <f t="shared" si="9"/>
        <v>15400</v>
      </c>
      <c r="V27" s="37">
        <f t="shared" si="9"/>
        <v>19000</v>
      </c>
    </row>
    <row r="28" spans="1:22" ht="66" customHeight="1" x14ac:dyDescent="0.25">
      <c r="A28" s="53"/>
      <c r="B28" s="11"/>
      <c r="C28" s="17" t="s">
        <v>80</v>
      </c>
      <c r="D28" s="17" t="s">
        <v>15</v>
      </c>
      <c r="E28" s="17" t="s">
        <v>42</v>
      </c>
      <c r="F28" s="17" t="s">
        <v>29</v>
      </c>
      <c r="G28" s="17" t="s">
        <v>55</v>
      </c>
      <c r="H28" s="17" t="s">
        <v>23</v>
      </c>
      <c r="I28" s="17" t="s">
        <v>43</v>
      </c>
      <c r="J28" s="17" t="s">
        <v>99</v>
      </c>
      <c r="K28" s="16" t="s">
        <v>100</v>
      </c>
      <c r="L28" s="11" t="s">
        <v>81</v>
      </c>
      <c r="M28" s="19"/>
      <c r="N28" s="19"/>
      <c r="O28" s="19"/>
      <c r="P28" s="19"/>
      <c r="Q28" s="38">
        <v>173600</v>
      </c>
      <c r="R28" s="38">
        <v>144680</v>
      </c>
      <c r="S28" s="38">
        <v>173600</v>
      </c>
      <c r="T28" s="38">
        <v>10100</v>
      </c>
      <c r="U28" s="38">
        <v>15400</v>
      </c>
      <c r="V28" s="38">
        <v>19000</v>
      </c>
    </row>
    <row r="29" spans="1:22" ht="66" customHeight="1" x14ac:dyDescent="0.25">
      <c r="A29" s="53"/>
      <c r="B29" s="8" t="s">
        <v>118</v>
      </c>
      <c r="C29" s="23"/>
      <c r="D29" s="25" t="s">
        <v>15</v>
      </c>
      <c r="E29" s="25" t="s">
        <v>42</v>
      </c>
      <c r="F29" s="25" t="s">
        <v>33</v>
      </c>
      <c r="G29" s="25" t="s">
        <v>93</v>
      </c>
      <c r="H29" s="25" t="s">
        <v>92</v>
      </c>
      <c r="I29" s="25" t="s">
        <v>43</v>
      </c>
      <c r="J29" s="25" t="s">
        <v>99</v>
      </c>
      <c r="K29" s="24"/>
      <c r="L29" s="10"/>
      <c r="M29" s="10"/>
      <c r="N29" s="10"/>
      <c r="O29" s="10"/>
      <c r="P29" s="10"/>
      <c r="Q29" s="37">
        <f t="shared" ref="Q29:V29" si="10">Q30+Q31</f>
        <v>341045.88</v>
      </c>
      <c r="R29" s="37">
        <f t="shared" si="10"/>
        <v>0</v>
      </c>
      <c r="S29" s="37">
        <f t="shared" si="10"/>
        <v>341045.88</v>
      </c>
      <c r="T29" s="37">
        <f t="shared" si="10"/>
        <v>0</v>
      </c>
      <c r="U29" s="37">
        <f t="shared" si="10"/>
        <v>0</v>
      </c>
      <c r="V29" s="37">
        <f t="shared" si="10"/>
        <v>0</v>
      </c>
    </row>
    <row r="30" spans="1:22" ht="66" customHeight="1" x14ac:dyDescent="0.25">
      <c r="A30" s="53"/>
      <c r="B30" s="13"/>
      <c r="C30" s="17" t="s">
        <v>80</v>
      </c>
      <c r="D30" s="17" t="s">
        <v>15</v>
      </c>
      <c r="E30" s="17" t="s">
        <v>42</v>
      </c>
      <c r="F30" s="17" t="s">
        <v>119</v>
      </c>
      <c r="G30" s="17" t="s">
        <v>84</v>
      </c>
      <c r="H30" s="17" t="s">
        <v>23</v>
      </c>
      <c r="I30" s="17" t="s">
        <v>43</v>
      </c>
      <c r="J30" s="17" t="s">
        <v>99</v>
      </c>
      <c r="K30" s="16" t="s">
        <v>120</v>
      </c>
      <c r="L30" s="11" t="s">
        <v>81</v>
      </c>
      <c r="M30" s="14"/>
      <c r="N30" s="14"/>
      <c r="O30" s="14"/>
      <c r="P30" s="14"/>
      <c r="Q30" s="38">
        <v>341045.88</v>
      </c>
      <c r="R30" s="38"/>
      <c r="S30" s="38">
        <v>341045.88</v>
      </c>
      <c r="T30" s="38"/>
      <c r="U30" s="38"/>
      <c r="V30" s="38"/>
    </row>
    <row r="31" spans="1:22" ht="117" hidden="1" customHeight="1" x14ac:dyDescent="0.25">
      <c r="A31" s="53"/>
      <c r="B31" s="13"/>
      <c r="C31" s="17" t="s">
        <v>80</v>
      </c>
      <c r="D31" s="17" t="s">
        <v>15</v>
      </c>
      <c r="E31" s="17" t="s">
        <v>42</v>
      </c>
      <c r="F31" s="17" t="s">
        <v>101</v>
      </c>
      <c r="G31" s="17" t="s">
        <v>102</v>
      </c>
      <c r="H31" s="17" t="s">
        <v>23</v>
      </c>
      <c r="I31" s="17" t="s">
        <v>43</v>
      </c>
      <c r="J31" s="17" t="s">
        <v>99</v>
      </c>
      <c r="K31" s="29" t="s">
        <v>103</v>
      </c>
      <c r="L31" s="11" t="s">
        <v>81</v>
      </c>
      <c r="M31" s="14"/>
      <c r="N31" s="14"/>
      <c r="O31" s="14"/>
      <c r="P31" s="14"/>
      <c r="Q31" s="38"/>
      <c r="R31" s="38"/>
      <c r="S31" s="38"/>
      <c r="T31" s="38"/>
      <c r="U31" s="38"/>
      <c r="V31" s="38"/>
    </row>
    <row r="32" spans="1:22" ht="78" customHeight="1" x14ac:dyDescent="0.25">
      <c r="A32" s="53"/>
      <c r="B32" s="8" t="s">
        <v>56</v>
      </c>
      <c r="C32" s="23"/>
      <c r="D32" s="25" t="s">
        <v>15</v>
      </c>
      <c r="E32" s="25" t="s">
        <v>42</v>
      </c>
      <c r="F32" s="25" t="s">
        <v>96</v>
      </c>
      <c r="G32" s="25" t="s">
        <v>93</v>
      </c>
      <c r="H32" s="25" t="s">
        <v>92</v>
      </c>
      <c r="I32" s="25" t="s">
        <v>43</v>
      </c>
      <c r="J32" s="25" t="s">
        <v>99</v>
      </c>
      <c r="K32" s="24"/>
      <c r="L32" s="10"/>
      <c r="M32" s="10"/>
      <c r="N32" s="10"/>
      <c r="O32" s="10"/>
      <c r="P32" s="10"/>
      <c r="Q32" s="37">
        <f t="shared" ref="Q32:V32" si="11">SUM(Q33:Q34)</f>
        <v>138178</v>
      </c>
      <c r="R32" s="37">
        <f t="shared" si="11"/>
        <v>93703.35</v>
      </c>
      <c r="S32" s="37">
        <f t="shared" si="11"/>
        <v>138178</v>
      </c>
      <c r="T32" s="37">
        <f t="shared" si="11"/>
        <v>156294</v>
      </c>
      <c r="U32" s="37">
        <f t="shared" si="11"/>
        <v>171380</v>
      </c>
      <c r="V32" s="37">
        <f t="shared" si="11"/>
        <v>177622</v>
      </c>
    </row>
    <row r="33" spans="1:22" ht="84.75" customHeight="1" x14ac:dyDescent="0.25">
      <c r="A33" s="53"/>
      <c r="B33" s="11"/>
      <c r="C33" s="17" t="s">
        <v>80</v>
      </c>
      <c r="D33" s="17" t="s">
        <v>15</v>
      </c>
      <c r="E33" s="17" t="s">
        <v>42</v>
      </c>
      <c r="F33" s="17" t="s">
        <v>94</v>
      </c>
      <c r="G33" s="17" t="s">
        <v>95</v>
      </c>
      <c r="H33" s="17" t="s">
        <v>23</v>
      </c>
      <c r="I33" s="17" t="s">
        <v>43</v>
      </c>
      <c r="J33" s="17" t="s">
        <v>99</v>
      </c>
      <c r="K33" s="16" t="s">
        <v>105</v>
      </c>
      <c r="L33" s="11" t="s">
        <v>81</v>
      </c>
      <c r="M33" s="14"/>
      <c r="N33" s="14"/>
      <c r="O33" s="14"/>
      <c r="P33" s="14"/>
      <c r="Q33" s="38">
        <v>138178</v>
      </c>
      <c r="R33" s="38">
        <v>93703.35</v>
      </c>
      <c r="S33" s="38">
        <v>138178</v>
      </c>
      <c r="T33" s="43">
        <v>156294</v>
      </c>
      <c r="U33" s="43">
        <v>171380</v>
      </c>
      <c r="V33" s="43">
        <v>177622</v>
      </c>
    </row>
    <row r="34" spans="1:22" ht="101.25" hidden="1" customHeight="1" x14ac:dyDescent="0.3">
      <c r="A34" s="53"/>
      <c r="B34" s="11"/>
      <c r="C34" s="17" t="s">
        <v>80</v>
      </c>
      <c r="D34" s="17" t="s">
        <v>15</v>
      </c>
      <c r="E34" s="17" t="s">
        <v>42</v>
      </c>
      <c r="F34" s="17" t="s">
        <v>96</v>
      </c>
      <c r="G34" s="17" t="s">
        <v>60</v>
      </c>
      <c r="H34" s="17" t="s">
        <v>23</v>
      </c>
      <c r="I34" s="17" t="s">
        <v>43</v>
      </c>
      <c r="J34" s="17" t="s">
        <v>99</v>
      </c>
      <c r="K34" s="16" t="s">
        <v>75</v>
      </c>
      <c r="L34" s="11" t="s">
        <v>81</v>
      </c>
      <c r="M34" s="20"/>
      <c r="N34" s="20"/>
      <c r="O34" s="20"/>
      <c r="P34" s="20"/>
      <c r="Q34" s="38"/>
      <c r="R34" s="43"/>
      <c r="S34" s="38"/>
      <c r="T34" s="45"/>
      <c r="U34" s="45"/>
      <c r="V34" s="45"/>
    </row>
    <row r="35" spans="1:22" ht="48.75" customHeight="1" x14ac:dyDescent="0.25">
      <c r="A35" s="53"/>
      <c r="B35" s="15" t="s">
        <v>82</v>
      </c>
      <c r="C35" s="17"/>
      <c r="D35" s="25" t="s">
        <v>15</v>
      </c>
      <c r="E35" s="25" t="s">
        <v>42</v>
      </c>
      <c r="F35" s="25" t="s">
        <v>97</v>
      </c>
      <c r="G35" s="25" t="s">
        <v>93</v>
      </c>
      <c r="H35" s="25" t="s">
        <v>92</v>
      </c>
      <c r="I35" s="25" t="s">
        <v>43</v>
      </c>
      <c r="J35" s="25" t="s">
        <v>99</v>
      </c>
      <c r="K35" s="24"/>
      <c r="L35" s="8"/>
      <c r="M35" s="8"/>
      <c r="N35" s="8"/>
      <c r="O35" s="8"/>
      <c r="P35" s="8"/>
      <c r="Q35" s="37">
        <f t="shared" ref="Q35:V35" si="12">Q36</f>
        <v>2164830</v>
      </c>
      <c r="R35" s="37">
        <f t="shared" si="12"/>
        <v>1316327</v>
      </c>
      <c r="S35" s="37">
        <f t="shared" si="12"/>
        <v>2164830</v>
      </c>
      <c r="T35" s="37">
        <f t="shared" si="12"/>
        <v>2037373</v>
      </c>
      <c r="U35" s="37">
        <f t="shared" si="12"/>
        <v>2061291</v>
      </c>
      <c r="V35" s="37">
        <f t="shared" si="12"/>
        <v>2677023</v>
      </c>
    </row>
    <row r="36" spans="1:22" ht="109.5" customHeight="1" x14ac:dyDescent="0.3">
      <c r="A36" s="54"/>
      <c r="B36" s="15"/>
      <c r="C36" s="17" t="s">
        <v>80</v>
      </c>
      <c r="D36" s="17" t="s">
        <v>15</v>
      </c>
      <c r="E36" s="17" t="s">
        <v>42</v>
      </c>
      <c r="F36" s="17" t="s">
        <v>97</v>
      </c>
      <c r="G36" s="17" t="s">
        <v>83</v>
      </c>
      <c r="H36" s="17" t="s">
        <v>23</v>
      </c>
      <c r="I36" s="17" t="s">
        <v>43</v>
      </c>
      <c r="J36" s="17" t="s">
        <v>99</v>
      </c>
      <c r="K36" s="16" t="s">
        <v>85</v>
      </c>
      <c r="L36" s="11" t="s">
        <v>81</v>
      </c>
      <c r="M36" s="20"/>
      <c r="N36" s="20"/>
      <c r="O36" s="20"/>
      <c r="P36" s="20"/>
      <c r="Q36" s="38">
        <v>2164830</v>
      </c>
      <c r="R36" s="43">
        <v>1316327</v>
      </c>
      <c r="S36" s="38">
        <v>2164830</v>
      </c>
      <c r="T36" s="43">
        <v>2037373</v>
      </c>
      <c r="U36" s="43">
        <v>2061291</v>
      </c>
      <c r="V36" s="43">
        <v>2677023</v>
      </c>
    </row>
    <row r="37" spans="1:22" ht="1.5" customHeight="1" x14ac:dyDescent="0.3">
      <c r="A37" s="11"/>
      <c r="B37" s="11"/>
      <c r="C37" s="17" t="s">
        <v>80</v>
      </c>
      <c r="D37" s="17" t="s">
        <v>15</v>
      </c>
      <c r="E37" s="17" t="s">
        <v>42</v>
      </c>
      <c r="F37" s="17" t="s">
        <v>98</v>
      </c>
      <c r="G37" s="17" t="s">
        <v>84</v>
      </c>
      <c r="H37" s="17" t="s">
        <v>23</v>
      </c>
      <c r="I37" s="17" t="s">
        <v>43</v>
      </c>
      <c r="J37" s="17" t="s">
        <v>99</v>
      </c>
      <c r="K37" s="16" t="s">
        <v>86</v>
      </c>
      <c r="L37" s="11" t="s">
        <v>81</v>
      </c>
      <c r="M37" s="20"/>
      <c r="N37" s="20"/>
      <c r="O37" s="20"/>
      <c r="P37" s="20"/>
      <c r="Q37" s="38"/>
      <c r="R37" s="43"/>
      <c r="S37" s="38"/>
      <c r="T37" s="45"/>
      <c r="U37" s="45"/>
      <c r="V37" s="45"/>
    </row>
    <row r="38" spans="1:22" ht="47.25" customHeight="1" x14ac:dyDescent="0.25">
      <c r="A38" s="5"/>
      <c r="B38" s="5" t="s">
        <v>57</v>
      </c>
      <c r="C38" s="6"/>
      <c r="D38" s="26"/>
      <c r="E38" s="26"/>
      <c r="F38" s="26"/>
      <c r="G38" s="26"/>
      <c r="H38" s="26"/>
      <c r="I38" s="26"/>
      <c r="J38" s="26"/>
      <c r="K38" s="7"/>
      <c r="L38" s="7"/>
      <c r="M38" s="5"/>
      <c r="N38" s="5"/>
      <c r="O38" s="5"/>
      <c r="P38" s="5"/>
      <c r="Q38" s="36">
        <f t="shared" ref="Q38:V38" si="13">Q8+Q26</f>
        <v>4451887.88</v>
      </c>
      <c r="R38" s="36">
        <f t="shared" si="13"/>
        <v>2310583.84</v>
      </c>
      <c r="S38" s="36">
        <f t="shared" si="13"/>
        <v>3880547.88</v>
      </c>
      <c r="T38" s="36">
        <f t="shared" si="13"/>
        <v>4483827</v>
      </c>
      <c r="U38" s="36">
        <f t="shared" si="13"/>
        <v>4660921</v>
      </c>
      <c r="V38" s="36">
        <f t="shared" si="13"/>
        <v>5441735</v>
      </c>
    </row>
    <row r="39" spans="1:22" ht="20.25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7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1" spans="1:22" x14ac:dyDescent="0.25">
      <c r="R41" s="1">
        <v>2310583.84</v>
      </c>
      <c r="S41" s="1">
        <v>3880547.88</v>
      </c>
    </row>
    <row r="43" spans="1:22" x14ac:dyDescent="0.25">
      <c r="R43" s="28">
        <f>R38-R41</f>
        <v>0</v>
      </c>
      <c r="S43" s="28">
        <f>S38-S41</f>
        <v>0</v>
      </c>
    </row>
  </sheetData>
  <mergeCells count="25">
    <mergeCell ref="M4:P5"/>
    <mergeCell ref="Q4:Q6"/>
    <mergeCell ref="B4:B6"/>
    <mergeCell ref="C4:J4"/>
    <mergeCell ref="K4:K6"/>
    <mergeCell ref="L4:L6"/>
    <mergeCell ref="A1:V1"/>
    <mergeCell ref="R4:R6"/>
    <mergeCell ref="S4:S6"/>
    <mergeCell ref="T4:V5"/>
    <mergeCell ref="C5:C6"/>
    <mergeCell ref="D5:H5"/>
    <mergeCell ref="I5:J5"/>
    <mergeCell ref="A2:V2"/>
    <mergeCell ref="A3:V3"/>
    <mergeCell ref="A4:A6"/>
    <mergeCell ref="B9:J9"/>
    <mergeCell ref="A9:A25"/>
    <mergeCell ref="A27:A36"/>
    <mergeCell ref="B12:J12"/>
    <mergeCell ref="B14:J14"/>
    <mergeCell ref="B18:J18"/>
    <mergeCell ref="B20:J20"/>
    <mergeCell ref="B22:J22"/>
    <mergeCell ref="B24:J24"/>
  </mergeCells>
  <phoneticPr fontId="10" type="noConversion"/>
  <pageMargins left="0.70866141732283472" right="0" top="0.43" bottom="0.31" header="0.2" footer="0.31496062992125984"/>
  <pageSetup paperSize="8" scale="28" fitToHeight="0" orientation="landscape" r:id="rId1"/>
  <headerFooter>
    <oddHeader>&amp;C&amp;P</oddHeader>
  </headerFooter>
  <rowBreaks count="1" manualBreakCount="1">
    <brk id="25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8EBEA318-CDE4-4148-BD5E-D8345B29D3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источников доходов </vt:lpstr>
      <vt:lpstr>Лист1</vt:lpstr>
      <vt:lpstr>'реестр источников доходов '!Заголовки_для_печати</vt:lpstr>
      <vt:lpstr>'реестр источников доходов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Гузненок</dc:creator>
  <cp:lastModifiedBy>Администратор</cp:lastModifiedBy>
  <cp:lastPrinted>2024-11-08T09:59:12Z</cp:lastPrinted>
  <dcterms:created xsi:type="dcterms:W3CDTF">2016-10-27T13:58:29Z</dcterms:created>
  <dcterms:modified xsi:type="dcterms:W3CDTF">2024-11-22T06:30:34Z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C:\Users\guznenok\AppData\Local\Кейсистемс\Бюджет-КС\ReportManager\reestr_dohod_32.xls</vt:lpwstr>
  </property>
</Properties>
</file>