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25" activeTab="0"/>
  </bookViews>
  <sheets>
    <sheet name="Документ" sheetId="1" r:id="rId1"/>
  </sheets>
  <definedNames>
    <definedName name="_xlnm.Print_Titles" localSheetId="0">'Документ'!$8:$9</definedName>
  </definedNames>
  <calcPr fullCalcOnLoad="1"/>
</workbook>
</file>

<file path=xl/sharedStrings.xml><?xml version="1.0" encoding="utf-8"?>
<sst xmlns="http://schemas.openxmlformats.org/spreadsheetml/2006/main" count="191" uniqueCount="159">
  <si>
    <t>Код</t>
  </si>
  <si>
    <t>Наименование показателя</t>
  </si>
  <si>
    <t>#Н/Д</t>
  </si>
  <si>
    <t>Документ</t>
  </si>
  <si>
    <t>Плательщик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</si>
  <si>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</si>
  <si>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</si>
  <si>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</si>
  <si>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 И НЕНАЛОГОВЫЕ  ДОХОДЫ</t>
  </si>
  <si>
    <t>00010100000000000000</t>
  </si>
  <si>
    <t xml:space="preserve">        НАЛОГИ НА ПРИБЫЛЬ, ДОХОДЫ</t>
  </si>
  <si>
    <t>00010102000000000000</t>
  </si>
  <si>
    <t>00010102010010000000</t>
  </si>
  <si>
    <t>00010102020010000000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</si>
  <si>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</si>
  <si>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00010102030010000000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</si>
  <si>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</si>
  <si>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</si>
  <si>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 xml:space="preserve">        НАЛОГИ НА СОВОКУПНЫЙ ДОХОД</t>
  </si>
  <si>
    <t>00010503010010000000</t>
  </si>
  <si>
    <t xml:space="preserve">                Единый сельскохозяйственный налог</t>
  </si>
  <si>
    <t>18210503010010000110</t>
  </si>
  <si>
    <t xml:space="preserve">  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</si>
  <si>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</si>
  <si>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</si>
  <si>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</si>
  <si>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</si>
  <si>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</si>
  <si>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</si>
  <si>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</si>
  <si>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</si>
  <si>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</si>
  <si>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</si>
  <si>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</si>
  <si>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</si>
  <si>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</si>
  <si>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</si>
  <si>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</si>
  <si>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лиц, обладающих земельным участком, расположенным в границах сельских поселений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</si>
  <si>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</si>
  <si>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</si>
  <si>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00010904000000000000</t>
  </si>
  <si>
    <t xml:space="preserve">          Налоги на имущество</t>
  </si>
  <si>
    <t>00010904050000000000</t>
  </si>
  <si>
    <t xml:space="preserve">            Земельный налог (по обязательствам, возникшим до 1 января 2006 года)</t>
  </si>
  <si>
    <t>00010904053100000000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</si>
  <si>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</si>
  <si>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</si>
  <si>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</si>
  <si>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</si>
  <si>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</si>
  <si>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</si>
  <si>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</si>
  <si>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</si>
  <si>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</si>
  <si>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</si>
  <si>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00011690000000000000</t>
  </si>
  <si>
    <t xml:space="preserve">          Прочие поступления от денежных взысканий (штрафов) и иных сумм в возмещение ущерба</t>
  </si>
  <si>
    <t>00011690050100000000</t>
  </si>
  <si>
    <t xml:space="preserve">                Прочие поступления от денежных взысканий (штрафов) и иных сумм в возмещение ущерба,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</si>
  <si>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</si>
  <si>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</si>
  <si>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</si>
  <si>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</si>
  <si>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</si>
  <si>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00020201001000000000</t>
  </si>
  <si>
    <t xml:space="preserve">              Дотации на выравнивание бюджетной обеспеченности</t>
  </si>
  <si>
    <t>00020201001100000000</t>
  </si>
  <si>
    <t xml:space="preserve">                Дотации бюджетам сельских поселений на выравнивание бюджетной обеспеченности</t>
  </si>
  <si>
    <t>00020201003000000000</t>
  </si>
  <si>
    <t xml:space="preserve">              Дотации бюджетам на поддержку мер по обеспечению сбалансированности бюджетов</t>
  </si>
  <si>
    <t>00020201003100000000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</si>
  <si>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</si>
  <si>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00020203000000000000</t>
  </si>
  <si>
    <t>00020203015100000000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</si>
  <si>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</si>
  <si>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00020203024000000000</t>
  </si>
  <si>
    <t xml:space="preserve">              Субвенции местным бюджетам на выполнение передаваемых полномочий субъектов Российской Федерации</t>
  </si>
  <si>
    <t>00020203024100000000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</si>
  <si>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</si>
  <si>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00020204000000000000</t>
  </si>
  <si>
    <t xml:space="preserve">          Иные межбюджетные трансферты</t>
  </si>
  <si>
    <t>00020204014000000000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</si>
  <si>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</si>
  <si>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00020204014100000000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</si>
  <si>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</si>
  <si>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</si>
  <si>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00010102000010000110</t>
  </si>
  <si>
    <t xml:space="preserve"> Налог на доходы физических лиц</t>
  </si>
  <si>
    <t>00010102010010000110</t>
  </si>
  <si>
    <t>00010102020010000110</t>
  </si>
  <si>
    <t>00010102030010000110</t>
  </si>
  <si>
    <t>00010503000010000110</t>
  </si>
  <si>
    <t>00010503010010000110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</si>
  <si>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</si>
  <si>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</si>
  <si>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</si>
  <si>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</si>
  <si>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</si>
  <si>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</si>
  <si>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</si>
  <si>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00010904000000000110</t>
  </si>
  <si>
    <t>00010904050000000110</t>
  </si>
  <si>
    <t xml:space="preserve">                .Земельный налог(по обязательствам, возникшим до 01  января 2006 года),мобилизуемый на территориях сельских поселений</t>
  </si>
  <si>
    <t>00010904053100000110</t>
  </si>
  <si>
    <t>00011105000000000120</t>
  </si>
  <si>
    <t>00011105030000000120</t>
  </si>
  <si>
    <t>00011105035100000120</t>
  </si>
  <si>
    <t>00011690000000000140</t>
  </si>
  <si>
    <t>00011690050100000140</t>
  </si>
  <si>
    <t>00020201000000000151</t>
  </si>
  <si>
    <t>00020201001000000151</t>
  </si>
  <si>
    <t>00020201001100000151</t>
  </si>
  <si>
    <t>00020201003000000151</t>
  </si>
  <si>
    <t>00020201003100000151</t>
  </si>
  <si>
    <t>00020203000000000151</t>
  </si>
  <si>
    <t>00020203015100000151</t>
  </si>
  <si>
    <t>00020203024000000151</t>
  </si>
  <si>
    <t>00020203024100000151</t>
  </si>
  <si>
    <t>00020204000000000151</t>
  </si>
  <si>
    <t>00020204014000000151</t>
  </si>
  <si>
    <t>00020204014100000151</t>
  </si>
  <si>
    <t>Прочие межбюджетные трансферты, передаваемые бюджетам</t>
  </si>
  <si>
    <t>0002 02 04999 00 0000 151</t>
  </si>
  <si>
    <t>0002 02 04999 10 0000 151</t>
  </si>
  <si>
    <t>Прочие межбюджетные трансферты, передаваемые бюджетам сельских поселений</t>
  </si>
  <si>
    <t>00020203015000000151</t>
  </si>
  <si>
    <t xml:space="preserve">          Субвенции бюджетам субъектов Российской Федерации</t>
  </si>
  <si>
    <t xml:space="preserve">                Субвенции бюджетам  на осуществление первичного воинского учета на территориях, где отсутствуют военные комиссариаты</t>
  </si>
  <si>
    <t>Кассовое исполнение за отчетный период, руб.</t>
  </si>
  <si>
    <t>Уточненные назначения           на 2016 год,               руб.</t>
  </si>
  <si>
    <t xml:space="preserve">к решению Морачевского сельского Совета народных депутатов </t>
  </si>
  <si>
    <t>Приложение 1</t>
  </si>
  <si>
    <t>Прогнорзируемые доходы бюджета Морачевского сельского поселения на 2016 год</t>
  </si>
  <si>
    <t xml:space="preserve">                    "О внесении изменений и дополнений в решение Морачевского сельского Совета народных депутатов № 3-74 от 29.12.2015 года О бюджете Морачевского сельского поселения  на 2016 год "</t>
  </si>
  <si>
    <t xml:space="preserve">                          Приложение 1 к решению Морачевского сельского Совета народных депутатов от 29.12.2015 г № 3-74 "О бюджете Морачевского сельского Совета народных депутатов на 2016 год "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</si>
  <si>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</si>
  <si>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</si>
  <si>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</si>
  <si>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</si>
  <si>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МАТЕРИАЛЬНЫХ И НЕМАТЕРИАЛЬНЫХ АКТИВОВ</t>
  </si>
  <si>
    <t>Дотации бюджетам бюджетной системы Российской Федерации</t>
  </si>
  <si>
    <t>от 20 декабря 2016г № 3-117</t>
  </si>
  <si>
    <t xml:space="preserve">                Налог на доходы физических лиц с доходов, источником которых является налоговый агент . за исключением доходов. в отношении которых исчисление и уплата налога осуществляется в соответствии со статьями 227.227(1) и 228 Налогового кодекса Российской Федерации</t>
  </si>
  <si>
    <t>0001010202001110</t>
  </si>
  <si>
    <t xml:space="preserve">                Налог на доходы физических лиц с доходов, облагаемых по налоговой ставке,установленной пунктом 1 ст.224 Налогового кодекса Российской Федерации</t>
  </si>
  <si>
    <t xml:space="preserve">                Налог на доходы физических лиц с доходов, полученных физическими лицами,вляющимися налоговыми резидентами Российской Федерации</t>
  </si>
  <si>
    <t>000101020301110</t>
  </si>
  <si>
    <t>ЗАДОЛЖЕННОСТЬ И ПЕРЕРАСЧЕТЫ ПО ОТМЕНЕННЫМ НАЛОГАМ, СБОРАМ И ИНЫМ ОБЯЗАТЕЛЬНЫМ ПЛАТЕЖАМ</t>
  </si>
  <si>
    <t>000109000000000000</t>
  </si>
  <si>
    <t>0001090405310110</t>
  </si>
  <si>
    <t>Земельный налог(по обязательствам, возникшим до 1 января 2006 года) мобилизуемый на территориях поселений</t>
  </si>
  <si>
    <t>ШТРАФЫ, САНКЦИИ,ВОЗМЕЩЕНИЕ УЩЕРБА</t>
  </si>
  <si>
    <t>000116000000000000</t>
  </si>
  <si>
    <t>00011400000000000000</t>
  </si>
  <si>
    <t>00011406000000000430</t>
  </si>
  <si>
    <t>00011406025100000430</t>
  </si>
  <si>
    <t>00011690050100000430</t>
  </si>
  <si>
    <t>Почие поступления от денежных взысканий (штрафов)и иных сумм в возмещение ущерба, зачисляемые в бюджеты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</si>
</sst>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"/>
  </numFmts>
  <fonts count="2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0"/>
      <name val="Arial Cyr"/>
      <family val="2"/>
    </font>
    <font>
      <b/>
      <sz val="11"/>
      <color indexed="8"/>
      <name val="Arial Cyr"/>
      <family val="2"/>
    </font>
    <font>
      <b/>
      <sz val="10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4" fillId="16" borderId="1" applyNumberFormat="0" applyAlignment="0" applyProtection="0"/>
    <xf numFmtId="0" fontId="15" fillId="17" borderId="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19" borderId="0">
      <alignment/>
      <protection/>
    </xf>
    <xf numFmtId="0" fontId="4" fillId="0" borderId="0">
      <alignment horizontal="left" wrapText="1"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9" borderId="10">
      <alignment/>
      <protection/>
    </xf>
    <xf numFmtId="0" fontId="4" fillId="0" borderId="11">
      <alignment horizontal="center" vertical="center" wrapText="1"/>
      <protection/>
    </xf>
    <xf numFmtId="0" fontId="4" fillId="19" borderId="12">
      <alignment/>
      <protection/>
    </xf>
    <xf numFmtId="49" fontId="4" fillId="0" borderId="11">
      <alignment horizontal="center" vertical="top" shrinkToFit="1"/>
      <protection/>
    </xf>
    <xf numFmtId="0" fontId="4" fillId="0" borderId="11">
      <alignment horizontal="center" vertical="top" wrapText="1"/>
      <protection/>
    </xf>
    <xf numFmtId="4" fontId="4" fillId="0" borderId="11">
      <alignment horizontal="right" vertical="top" shrinkToFit="1"/>
      <protection/>
    </xf>
    <xf numFmtId="10" fontId="4" fillId="0" borderId="11">
      <alignment horizontal="center" vertical="top" shrinkToFit="1"/>
      <protection/>
    </xf>
    <xf numFmtId="0" fontId="4" fillId="19" borderId="13">
      <alignment/>
      <protection/>
    </xf>
    <xf numFmtId="49" fontId="6" fillId="0" borderId="11">
      <alignment horizontal="left" vertical="top" shrinkToFit="1"/>
      <protection/>
    </xf>
    <xf numFmtId="4" fontId="6" fillId="8" borderId="11">
      <alignment horizontal="right" vertical="top" shrinkToFit="1"/>
      <protection/>
    </xf>
    <xf numFmtId="10" fontId="6" fillId="8" borderId="11">
      <alignment horizontal="center" vertical="top" shrinkToFit="1"/>
      <protection/>
    </xf>
    <xf numFmtId="0" fontId="4" fillId="0" borderId="0">
      <alignment/>
      <protection/>
    </xf>
    <xf numFmtId="0" fontId="4" fillId="19" borderId="10">
      <alignment horizontal="left"/>
      <protection/>
    </xf>
    <xf numFmtId="0" fontId="4" fillId="0" borderId="11">
      <alignment horizontal="left" vertical="top" wrapText="1"/>
      <protection/>
    </xf>
    <xf numFmtId="4" fontId="6" fillId="20" borderId="11">
      <alignment horizontal="right" vertical="top" shrinkToFit="1"/>
      <protection/>
    </xf>
    <xf numFmtId="10" fontId="6" fillId="20" borderId="11">
      <alignment horizontal="center" vertical="top" shrinkToFit="1"/>
      <protection/>
    </xf>
    <xf numFmtId="0" fontId="4" fillId="19" borderId="12">
      <alignment horizontal="left"/>
      <protection/>
    </xf>
    <xf numFmtId="0" fontId="4" fillId="19" borderId="13">
      <alignment horizontal="left"/>
      <protection/>
    </xf>
    <xf numFmtId="0" fontId="4" fillId="19" borderId="0">
      <alignment horizontal="lef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63" applyNumberFormat="1" applyProtection="1">
      <alignment horizontal="center" wrapText="1"/>
      <protection locked="0"/>
    </xf>
    <xf numFmtId="0" fontId="4" fillId="0" borderId="11" xfId="67" applyNumberFormat="1" applyProtection="1">
      <alignment horizontal="center" vertical="center" wrapText="1"/>
      <protection locked="0"/>
    </xf>
    <xf numFmtId="49" fontId="4" fillId="0" borderId="11" xfId="69" applyNumberFormat="1" applyProtection="1">
      <alignment horizontal="center" vertical="top" shrinkToFit="1"/>
      <protection locked="0"/>
    </xf>
    <xf numFmtId="0" fontId="4" fillId="0" borderId="11" xfId="70" applyNumberFormat="1" applyProtection="1">
      <alignment horizontal="center" vertical="top" wrapText="1"/>
      <protection locked="0"/>
    </xf>
    <xf numFmtId="4" fontId="6" fillId="20" borderId="11" xfId="80" applyNumberFormat="1" applyProtection="1">
      <alignment horizontal="right" vertical="top" shrinkToFit="1"/>
      <protection locked="0"/>
    </xf>
    <xf numFmtId="10" fontId="6" fillId="20" borderId="11" xfId="81" applyNumberFormat="1" applyProtection="1">
      <alignment horizontal="center" vertical="top" shrinkToFit="1"/>
      <protection locked="0"/>
    </xf>
    <xf numFmtId="49" fontId="6" fillId="0" borderId="11" xfId="74" applyNumberFormat="1" applyProtection="1">
      <alignment horizontal="left" vertical="top" shrinkToFit="1"/>
      <protection locked="0"/>
    </xf>
    <xf numFmtId="4" fontId="6" fillId="8" borderId="11" xfId="75" applyNumberFormat="1" applyProtection="1">
      <alignment horizontal="right" vertical="top" shrinkToFit="1"/>
      <protection locked="0"/>
    </xf>
    <xf numFmtId="10" fontId="6" fillId="8" borderId="11" xfId="76" applyNumberFormat="1" applyProtection="1">
      <alignment horizontal="center" vertical="top" shrinkToFit="1"/>
      <protection locked="0"/>
    </xf>
    <xf numFmtId="0" fontId="4" fillId="0" borderId="0" xfId="77" applyNumberFormat="1" applyProtection="1">
      <alignment/>
      <protection locked="0"/>
    </xf>
    <xf numFmtId="0" fontId="4" fillId="0" borderId="0" xfId="62" applyNumberFormat="1" applyProtection="1">
      <alignment horizontal="left" wrapText="1"/>
      <protection locked="0"/>
    </xf>
    <xf numFmtId="0" fontId="4" fillId="0" borderId="11" xfId="79" applyNumberFormat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49" fontId="4" fillId="0" borderId="11" xfId="69" applyNumberFormat="1" applyFont="1" applyProtection="1">
      <alignment horizontal="center" vertical="top" shrinkToFit="1"/>
      <protection locked="0"/>
    </xf>
    <xf numFmtId="0" fontId="4" fillId="0" borderId="11" xfId="79" applyNumberFormat="1" applyFont="1" applyAlignment="1" applyProtection="1">
      <alignment horizontal="left" vertical="top" wrapText="1"/>
      <protection locked="0"/>
    </xf>
    <xf numFmtId="172" fontId="6" fillId="21" borderId="11" xfId="80" applyNumberFormat="1" applyFill="1" applyProtection="1">
      <alignment horizontal="right" vertical="top" shrinkToFit="1"/>
      <protection locked="0"/>
    </xf>
    <xf numFmtId="4" fontId="6" fillId="21" borderId="11" xfId="80" applyNumberFormat="1" applyFill="1" applyProtection="1">
      <alignment horizontal="right" vertical="top" shrinkToFit="1"/>
      <protection locked="0"/>
    </xf>
    <xf numFmtId="4" fontId="6" fillId="5" borderId="11" xfId="80" applyNumberFormat="1" applyFill="1" applyProtection="1">
      <alignment horizontal="right" vertical="top" shrinkToFit="1"/>
      <protection locked="0"/>
    </xf>
    <xf numFmtId="0" fontId="25" fillId="0" borderId="11" xfId="79" applyNumberFormat="1" applyFont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4" fontId="27" fillId="5" borderId="11" xfId="80" applyNumberFormat="1" applyFont="1" applyFill="1" applyProtection="1">
      <alignment horizontal="right" vertical="top" shrinkToFi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top" shrinkToFit="1"/>
      <protection/>
    </xf>
    <xf numFmtId="49" fontId="6" fillId="0" borderId="20" xfId="0" applyNumberFormat="1" applyFont="1" applyFill="1" applyBorder="1" applyAlignment="1" applyProtection="1">
      <alignment horizontal="left" vertical="top" shrinkToFit="1"/>
      <protection/>
    </xf>
    <xf numFmtId="49" fontId="6" fillId="0" borderId="21" xfId="0" applyNumberFormat="1" applyFont="1" applyFill="1" applyBorder="1" applyAlignment="1" applyProtection="1">
      <alignment horizontal="left" vertical="top" shrinkToFi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Currency" xfId="85"/>
    <cellStyle name="Currency [0]" xfId="86"/>
    <cellStyle name="Percent" xfId="87"/>
    <cellStyle name="Comma" xfId="88"/>
    <cellStyle name="Comma [0]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showGridLines="0" showZeros="0" tabSelected="1" zoomScale="120" zoomScaleNormal="120" zoomScalePageLayoutView="0" workbookViewId="0" topLeftCell="A1">
      <pane ySplit="9" topLeftCell="BM19" activePane="bottomLeft" state="frozen"/>
      <selection pane="topLeft" activeCell="A1" sqref="A1"/>
      <selection pane="bottomLeft" activeCell="Q13" sqref="Q13"/>
    </sheetView>
  </sheetViews>
  <sheetFormatPr defaultColWidth="9.140625" defaultRowHeight="15" outlineLevelRow="6"/>
  <cols>
    <col min="1" max="1" width="21.7109375" style="1" customWidth="1"/>
    <col min="2" max="2" width="62.140625" style="1" customWidth="1"/>
    <col min="3" max="16" width="9.140625" style="1" hidden="1" customWidth="1"/>
    <col min="17" max="17" width="16.00390625" style="1" customWidth="1"/>
    <col min="18" max="23" width="9.140625" style="1" hidden="1" customWidth="1"/>
    <col min="24" max="24" width="15.7109375" style="1" hidden="1" customWidth="1"/>
    <col min="25" max="29" width="9.140625" style="1" hidden="1" customWidth="1"/>
    <col min="30" max="16384" width="9.140625" style="1" customWidth="1"/>
  </cols>
  <sheetData>
    <row r="1" spans="2:17" ht="15">
      <c r="B1" s="29" t="s">
        <v>132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2:17" ht="15">
      <c r="B2" s="29" t="s">
        <v>131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2:25" ht="15">
      <c r="B3" s="32" t="s">
        <v>142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29" ht="43.5" customHeight="1">
      <c r="A4" s="14"/>
      <c r="B4" s="35" t="s">
        <v>134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15"/>
      <c r="AA4" s="15"/>
      <c r="AB4" s="15"/>
      <c r="AC4" s="16"/>
    </row>
    <row r="5" spans="1:29" ht="51.75" customHeight="1">
      <c r="A5" s="17"/>
      <c r="B5" s="35" t="s">
        <v>135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18"/>
      <c r="AA5" s="18"/>
      <c r="AB5" s="18"/>
      <c r="AC5" s="19"/>
    </row>
    <row r="6" spans="1:29" ht="36.75" customHeight="1">
      <c r="A6" s="41" t="s">
        <v>133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26"/>
      <c r="S6" s="26"/>
      <c r="T6" s="26"/>
      <c r="U6" s="26"/>
      <c r="V6" s="26"/>
      <c r="W6" s="26"/>
      <c r="X6" s="26"/>
      <c r="Y6" s="26"/>
      <c r="Z6" s="26"/>
      <c r="AA6" s="27"/>
      <c r="AB6" s="2"/>
      <c r="AC6" s="2"/>
    </row>
    <row r="7" spans="1:29" ht="1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/>
    </row>
    <row r="8" spans="1:29" ht="51" customHeight="1">
      <c r="A8" s="39" t="s">
        <v>0</v>
      </c>
      <c r="B8" s="39" t="s">
        <v>1</v>
      </c>
      <c r="C8" s="39" t="s">
        <v>2</v>
      </c>
      <c r="D8" s="39" t="s">
        <v>2</v>
      </c>
      <c r="E8" s="39" t="s">
        <v>2</v>
      </c>
      <c r="F8" s="43" t="s">
        <v>3</v>
      </c>
      <c r="G8" s="44"/>
      <c r="H8" s="45"/>
      <c r="I8" s="43" t="s">
        <v>4</v>
      </c>
      <c r="J8" s="44"/>
      <c r="K8" s="45"/>
      <c r="L8" s="39" t="s">
        <v>2</v>
      </c>
      <c r="M8" s="39" t="s">
        <v>2</v>
      </c>
      <c r="N8" s="39" t="s">
        <v>2</v>
      </c>
      <c r="O8" s="39" t="s">
        <v>2</v>
      </c>
      <c r="P8" s="39" t="s">
        <v>2</v>
      </c>
      <c r="Q8" s="39" t="s">
        <v>130</v>
      </c>
      <c r="R8" s="39" t="s">
        <v>2</v>
      </c>
      <c r="S8" s="39" t="s">
        <v>2</v>
      </c>
      <c r="T8" s="39" t="s">
        <v>2</v>
      </c>
      <c r="U8" s="39" t="s">
        <v>2</v>
      </c>
      <c r="V8" s="39" t="s">
        <v>2</v>
      </c>
      <c r="W8" s="39" t="s">
        <v>2</v>
      </c>
      <c r="X8" s="46" t="s">
        <v>129</v>
      </c>
      <c r="Y8" s="47"/>
      <c r="Z8" s="43" t="s">
        <v>5</v>
      </c>
      <c r="AA8" s="45"/>
      <c r="AB8" s="43" t="s">
        <v>6</v>
      </c>
      <c r="AC8" s="45"/>
    </row>
    <row r="9" spans="1:29" ht="15" customHeight="1">
      <c r="A9" s="40"/>
      <c r="B9" s="40"/>
      <c r="C9" s="40"/>
      <c r="D9" s="40"/>
      <c r="E9" s="40"/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8"/>
      <c r="Y9" s="49"/>
      <c r="Z9" s="3" t="s">
        <v>2</v>
      </c>
      <c r="AA9" s="3" t="s">
        <v>2</v>
      </c>
      <c r="AB9" s="3" t="s">
        <v>2</v>
      </c>
      <c r="AC9" s="3" t="s">
        <v>2</v>
      </c>
    </row>
    <row r="10" spans="1:29" ht="15" customHeight="1">
      <c r="A10" s="4" t="s">
        <v>7</v>
      </c>
      <c r="B10" s="13" t="s">
        <v>8</v>
      </c>
      <c r="C10" s="4" t="s">
        <v>7</v>
      </c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6">
        <v>0</v>
      </c>
      <c r="P10" s="6">
        <v>0</v>
      </c>
      <c r="Q10" s="6">
        <v>662421</v>
      </c>
      <c r="R10" s="6">
        <f>R11+R18+R21+R29+R35</f>
        <v>0</v>
      </c>
      <c r="S10" s="6">
        <f>S11+S18+S21+S29+S35</f>
        <v>0</v>
      </c>
      <c r="T10" s="6">
        <f>T11+T18+T21+T29+T35</f>
        <v>0</v>
      </c>
      <c r="U10" s="6">
        <f>U11+U18+U21+U29+U35</f>
        <v>0</v>
      </c>
      <c r="V10" s="6">
        <f>V11+V18+V21+V29+V35</f>
        <v>0</v>
      </c>
      <c r="W10" s="6">
        <f>W11+W18+W21+W29+W35</f>
        <v>0</v>
      </c>
      <c r="X10" s="6">
        <f>X11+X18+X21+X29+X35</f>
        <v>0</v>
      </c>
      <c r="Y10" s="6">
        <f>Y11+Y18+Y21+Y29+Y35</f>
        <v>0</v>
      </c>
      <c r="Z10" s="6">
        <v>768500.09</v>
      </c>
      <c r="AA10" s="7">
        <v>0.27310243815696256</v>
      </c>
      <c r="AB10" s="6">
        <v>0</v>
      </c>
      <c r="AC10" s="7"/>
    </row>
    <row r="11" spans="1:29" ht="15" customHeight="1" outlineLevel="1">
      <c r="A11" s="4" t="s">
        <v>9</v>
      </c>
      <c r="B11" s="13" t="s">
        <v>10</v>
      </c>
      <c r="C11" s="4" t="s">
        <v>9</v>
      </c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  <c r="O11" s="6">
        <v>0</v>
      </c>
      <c r="P11" s="6">
        <v>0</v>
      </c>
      <c r="Q11" s="6">
        <v>32500</v>
      </c>
      <c r="R11" s="6">
        <f aca="true" t="shared" si="0" ref="R11:Y11">R12</f>
        <v>0</v>
      </c>
      <c r="S11" s="6">
        <f t="shared" si="0"/>
        <v>0</v>
      </c>
      <c r="T11" s="6">
        <f t="shared" si="0"/>
        <v>0</v>
      </c>
      <c r="U11" s="6">
        <f t="shared" si="0"/>
        <v>0</v>
      </c>
      <c r="V11" s="6">
        <f t="shared" si="0"/>
        <v>0</v>
      </c>
      <c r="W11" s="6">
        <f t="shared" si="0"/>
        <v>0</v>
      </c>
      <c r="X11" s="6">
        <f t="shared" si="0"/>
        <v>0</v>
      </c>
      <c r="Y11" s="6">
        <f t="shared" si="0"/>
        <v>0</v>
      </c>
      <c r="Z11" s="6">
        <v>52820.05</v>
      </c>
      <c r="AA11" s="7">
        <v>0.5424062202200468</v>
      </c>
      <c r="AB11" s="6">
        <v>0</v>
      </c>
      <c r="AC11" s="7"/>
    </row>
    <row r="12" spans="1:29" ht="15" customHeight="1" outlineLevel="2">
      <c r="A12" s="20" t="s">
        <v>87</v>
      </c>
      <c r="B12" s="13" t="s">
        <v>88</v>
      </c>
      <c r="C12" s="4" t="s">
        <v>11</v>
      </c>
      <c r="D12" s="4"/>
      <c r="E12" s="4"/>
      <c r="F12" s="5"/>
      <c r="G12" s="4"/>
      <c r="H12" s="4"/>
      <c r="I12" s="4"/>
      <c r="J12" s="4"/>
      <c r="K12" s="4"/>
      <c r="L12" s="4"/>
      <c r="M12" s="4"/>
      <c r="N12" s="4"/>
      <c r="O12" s="6">
        <v>0</v>
      </c>
      <c r="P12" s="6">
        <v>0</v>
      </c>
      <c r="Q12" s="6">
        <f>Q13+Q14+Q15</f>
        <v>31965</v>
      </c>
      <c r="R12" s="6">
        <f aca="true" t="shared" si="1" ref="R12:Y12">R13+R14+R15</f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v>52820.05</v>
      </c>
      <c r="AA12" s="7">
        <v>0.5424062202200468</v>
      </c>
      <c r="AB12" s="6">
        <v>0</v>
      </c>
      <c r="AC12" s="7"/>
    </row>
    <row r="13" spans="1:29" ht="69.75" customHeight="1" outlineLevel="5">
      <c r="A13" s="20" t="s">
        <v>89</v>
      </c>
      <c r="B13" s="21" t="s">
        <v>143</v>
      </c>
      <c r="C13" s="4" t="s">
        <v>12</v>
      </c>
      <c r="D13" s="4"/>
      <c r="E13" s="4"/>
      <c r="F13" s="5"/>
      <c r="G13" s="4"/>
      <c r="H13" s="4"/>
      <c r="I13" s="4"/>
      <c r="J13" s="4"/>
      <c r="K13" s="4"/>
      <c r="L13" s="4"/>
      <c r="M13" s="4"/>
      <c r="N13" s="4"/>
      <c r="O13" s="6">
        <v>0</v>
      </c>
      <c r="P13" s="6">
        <v>0</v>
      </c>
      <c r="Q13" s="6">
        <v>31965</v>
      </c>
      <c r="R13" s="6"/>
      <c r="S13" s="6"/>
      <c r="T13" s="6"/>
      <c r="U13" s="6"/>
      <c r="V13" s="6"/>
      <c r="W13" s="6"/>
      <c r="X13" s="6"/>
      <c r="Y13" s="6"/>
      <c r="Z13" s="6">
        <v>51690.85</v>
      </c>
      <c r="AA13" s="7">
        <v>0.5477220229241403</v>
      </c>
      <c r="AB13" s="6">
        <v>0</v>
      </c>
      <c r="AC13" s="7"/>
    </row>
    <row r="14" spans="1:29" ht="114.75" customHeight="1" hidden="1" outlineLevel="5">
      <c r="A14" s="20" t="s">
        <v>90</v>
      </c>
      <c r="B14" s="13" t="s">
        <v>14</v>
      </c>
      <c r="C14" s="4" t="s">
        <v>13</v>
      </c>
      <c r="D14" s="4"/>
      <c r="E14" s="4"/>
      <c r="F14" s="5"/>
      <c r="G14" s="4"/>
      <c r="H14" s="4"/>
      <c r="I14" s="4"/>
      <c r="J14" s="4"/>
      <c r="K14" s="4"/>
      <c r="L14" s="4"/>
      <c r="M14" s="4"/>
      <c r="N14" s="4"/>
      <c r="O14" s="6">
        <v>0</v>
      </c>
      <c r="P14" s="6">
        <v>0</v>
      </c>
      <c r="Q14" s="22">
        <v>0</v>
      </c>
      <c r="R14" s="6"/>
      <c r="S14" s="6"/>
      <c r="T14" s="6"/>
      <c r="U14" s="6"/>
      <c r="V14" s="6"/>
      <c r="W14" s="6"/>
      <c r="X14" s="6"/>
      <c r="Y14" s="6"/>
      <c r="Z14" s="6">
        <v>1140</v>
      </c>
      <c r="AA14" s="7">
        <v>0</v>
      </c>
      <c r="AB14" s="6">
        <v>0</v>
      </c>
      <c r="AC14" s="7"/>
    </row>
    <row r="15" spans="1:29" ht="51" customHeight="1" hidden="1" outlineLevel="5">
      <c r="A15" s="20" t="s">
        <v>91</v>
      </c>
      <c r="B15" s="13" t="s">
        <v>16</v>
      </c>
      <c r="C15" s="4" t="s">
        <v>15</v>
      </c>
      <c r="D15" s="4"/>
      <c r="E15" s="4"/>
      <c r="F15" s="5"/>
      <c r="G15" s="4"/>
      <c r="H15" s="4"/>
      <c r="I15" s="4"/>
      <c r="J15" s="4"/>
      <c r="K15" s="4"/>
      <c r="L15" s="4"/>
      <c r="M15" s="4"/>
      <c r="N15" s="4"/>
      <c r="O15" s="6">
        <v>0</v>
      </c>
      <c r="P15" s="6">
        <v>0</v>
      </c>
      <c r="Q15" s="24"/>
      <c r="R15" s="6"/>
      <c r="S15" s="6"/>
      <c r="T15" s="6"/>
      <c r="U15" s="6"/>
      <c r="V15" s="6"/>
      <c r="W15" s="6"/>
      <c r="X15" s="6"/>
      <c r="Y15" s="6"/>
      <c r="Z15" s="6">
        <v>-10.8</v>
      </c>
      <c r="AA15" s="7"/>
      <c r="AB15" s="6">
        <v>0</v>
      </c>
      <c r="AC15" s="7"/>
    </row>
    <row r="16" spans="1:29" ht="51" customHeight="1" outlineLevel="5">
      <c r="A16" s="20" t="s">
        <v>144</v>
      </c>
      <c r="B16" s="21" t="s">
        <v>145</v>
      </c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6"/>
      <c r="P16" s="6"/>
      <c r="Q16" s="24">
        <v>10</v>
      </c>
      <c r="R16" s="6"/>
      <c r="S16" s="6"/>
      <c r="T16" s="6"/>
      <c r="U16" s="6"/>
      <c r="V16" s="6"/>
      <c r="W16" s="6"/>
      <c r="X16" s="6"/>
      <c r="Y16" s="6"/>
      <c r="Z16" s="6"/>
      <c r="AA16" s="7"/>
      <c r="AB16" s="6"/>
      <c r="AC16" s="7"/>
    </row>
    <row r="17" spans="1:29" ht="51" customHeight="1" outlineLevel="5">
      <c r="A17" s="20" t="s">
        <v>147</v>
      </c>
      <c r="B17" s="21" t="s">
        <v>146</v>
      </c>
      <c r="C17" s="4"/>
      <c r="D17" s="4"/>
      <c r="E17" s="4"/>
      <c r="F17" s="5"/>
      <c r="G17" s="4"/>
      <c r="H17" s="4"/>
      <c r="I17" s="4"/>
      <c r="J17" s="4"/>
      <c r="K17" s="4"/>
      <c r="L17" s="4"/>
      <c r="M17" s="4"/>
      <c r="N17" s="4"/>
      <c r="O17" s="6"/>
      <c r="P17" s="6"/>
      <c r="Q17" s="24">
        <v>525</v>
      </c>
      <c r="R17" s="6"/>
      <c r="S17" s="6"/>
      <c r="T17" s="6"/>
      <c r="U17" s="6"/>
      <c r="V17" s="6"/>
      <c r="W17" s="6"/>
      <c r="X17" s="6"/>
      <c r="Y17" s="6"/>
      <c r="Z17" s="6"/>
      <c r="AA17" s="7"/>
      <c r="AB17" s="6"/>
      <c r="AC17" s="7"/>
    </row>
    <row r="18" spans="1:29" ht="15" customHeight="1" outlineLevel="1">
      <c r="A18" s="4" t="s">
        <v>17</v>
      </c>
      <c r="B18" s="13" t="s">
        <v>18</v>
      </c>
      <c r="C18" s="4" t="s">
        <v>17</v>
      </c>
      <c r="D18" s="4"/>
      <c r="E18" s="4"/>
      <c r="F18" s="5"/>
      <c r="G18" s="4"/>
      <c r="H18" s="4"/>
      <c r="I18" s="4"/>
      <c r="J18" s="4"/>
      <c r="K18" s="4"/>
      <c r="L18" s="4"/>
      <c r="M18" s="4"/>
      <c r="N18" s="4"/>
      <c r="O18" s="6">
        <v>0</v>
      </c>
      <c r="P18" s="6">
        <v>0</v>
      </c>
      <c r="Q18" s="6">
        <f>Q19</f>
        <v>34298</v>
      </c>
      <c r="R18" s="6">
        <f aca="true" t="shared" si="2" ref="R18:Y19">R19</f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>
        <f t="shared" si="2"/>
        <v>0</v>
      </c>
      <c r="X18" s="6">
        <f t="shared" si="2"/>
        <v>0</v>
      </c>
      <c r="Y18" s="6">
        <f t="shared" si="2"/>
        <v>0</v>
      </c>
      <c r="Z18" s="6">
        <v>-323</v>
      </c>
      <c r="AA18" s="7">
        <v>1.1310876623376622</v>
      </c>
      <c r="AB18" s="6">
        <v>0</v>
      </c>
      <c r="AC18" s="7"/>
    </row>
    <row r="19" spans="1:29" ht="15" customHeight="1" outlineLevel="5">
      <c r="A19" s="20" t="s">
        <v>92</v>
      </c>
      <c r="B19" s="13" t="s">
        <v>20</v>
      </c>
      <c r="C19" s="4" t="s">
        <v>19</v>
      </c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6">
        <v>0</v>
      </c>
      <c r="P19" s="6">
        <v>0</v>
      </c>
      <c r="Q19" s="6">
        <f>Q20</f>
        <v>34298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v>-323</v>
      </c>
      <c r="AA19" s="7">
        <v>1.1310876623376622</v>
      </c>
      <c r="AB19" s="6">
        <v>0</v>
      </c>
      <c r="AC19" s="7"/>
    </row>
    <row r="20" spans="1:29" ht="15" customHeight="1" outlineLevel="6">
      <c r="A20" s="20" t="s">
        <v>93</v>
      </c>
      <c r="B20" s="13" t="s">
        <v>22</v>
      </c>
      <c r="C20" s="4" t="s">
        <v>21</v>
      </c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6">
        <v>0</v>
      </c>
      <c r="P20" s="6">
        <v>0</v>
      </c>
      <c r="Q20" s="6">
        <v>34298</v>
      </c>
      <c r="R20" s="6"/>
      <c r="S20" s="6"/>
      <c r="T20" s="6"/>
      <c r="U20" s="6"/>
      <c r="V20" s="6"/>
      <c r="W20" s="6"/>
      <c r="X20" s="6"/>
      <c r="Y20" s="6"/>
      <c r="Z20" s="6">
        <v>2464</v>
      </c>
      <c r="AA20" s="7">
        <v>0</v>
      </c>
      <c r="AB20" s="6">
        <v>0</v>
      </c>
      <c r="AC20" s="7"/>
    </row>
    <row r="21" spans="1:29" ht="15" customHeight="1" outlineLevel="1">
      <c r="A21" s="4" t="s">
        <v>23</v>
      </c>
      <c r="B21" s="13" t="s">
        <v>24</v>
      </c>
      <c r="C21" s="4" t="s">
        <v>23</v>
      </c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6">
        <v>0</v>
      </c>
      <c r="P21" s="6">
        <v>0</v>
      </c>
      <c r="Q21" s="6">
        <f>Q22+Q24</f>
        <v>360092</v>
      </c>
      <c r="R21" s="6">
        <f aca="true" t="shared" si="3" ref="R21:Y21">R22+R24</f>
        <v>0</v>
      </c>
      <c r="S21" s="6">
        <f t="shared" si="3"/>
        <v>0</v>
      </c>
      <c r="T21" s="6">
        <f t="shared" si="3"/>
        <v>0</v>
      </c>
      <c r="U21" s="6">
        <f t="shared" si="3"/>
        <v>0</v>
      </c>
      <c r="V21" s="6">
        <f t="shared" si="3"/>
        <v>0</v>
      </c>
      <c r="W21" s="6">
        <f t="shared" si="3"/>
        <v>0</v>
      </c>
      <c r="X21" s="6">
        <f t="shared" si="3"/>
        <v>0</v>
      </c>
      <c r="Y21" s="6">
        <f t="shared" si="3"/>
        <v>0</v>
      </c>
      <c r="Z21" s="6">
        <v>674810.92</v>
      </c>
      <c r="AA21" s="7">
        <v>0.2107474619883041</v>
      </c>
      <c r="AB21" s="6">
        <v>0</v>
      </c>
      <c r="AC21" s="7"/>
    </row>
    <row r="22" spans="1:29" ht="15" customHeight="1" outlineLevel="2">
      <c r="A22" s="20" t="s">
        <v>94</v>
      </c>
      <c r="B22" s="13" t="s">
        <v>26</v>
      </c>
      <c r="C22" s="4" t="s">
        <v>25</v>
      </c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6">
        <v>0</v>
      </c>
      <c r="P22" s="6">
        <v>0</v>
      </c>
      <c r="Q22" s="6">
        <f>Q23</f>
        <v>11000</v>
      </c>
      <c r="R22" s="6">
        <f aca="true" t="shared" si="4" ref="R22:Y22">R23</f>
        <v>0</v>
      </c>
      <c r="S22" s="6">
        <f t="shared" si="4"/>
        <v>0</v>
      </c>
      <c r="T22" s="6">
        <f t="shared" si="4"/>
        <v>0</v>
      </c>
      <c r="U22" s="6">
        <f t="shared" si="4"/>
        <v>0</v>
      </c>
      <c r="V22" s="6">
        <f t="shared" si="4"/>
        <v>0</v>
      </c>
      <c r="W22" s="6">
        <f t="shared" si="4"/>
        <v>0</v>
      </c>
      <c r="X22" s="6">
        <f t="shared" si="4"/>
        <v>0</v>
      </c>
      <c r="Y22" s="6">
        <f t="shared" si="4"/>
        <v>0</v>
      </c>
      <c r="Z22" s="6">
        <v>73821.63</v>
      </c>
      <c r="AA22" s="7">
        <v>0.0157116</v>
      </c>
      <c r="AB22" s="6">
        <v>0</v>
      </c>
      <c r="AC22" s="7"/>
    </row>
    <row r="23" spans="1:29" ht="51" customHeight="1" outlineLevel="5">
      <c r="A23" s="20" t="s">
        <v>95</v>
      </c>
      <c r="B23" s="13" t="s">
        <v>28</v>
      </c>
      <c r="C23" s="4" t="s">
        <v>27</v>
      </c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6">
        <v>0</v>
      </c>
      <c r="P23" s="6">
        <v>0</v>
      </c>
      <c r="Q23" s="6">
        <v>11000</v>
      </c>
      <c r="R23" s="6"/>
      <c r="S23" s="6"/>
      <c r="T23" s="6"/>
      <c r="U23" s="6"/>
      <c r="V23" s="6"/>
      <c r="W23" s="6"/>
      <c r="X23" s="6"/>
      <c r="Y23" s="6"/>
      <c r="Z23" s="6">
        <v>73821.63</v>
      </c>
      <c r="AA23" s="7">
        <v>0.0157116</v>
      </c>
      <c r="AB23" s="6">
        <v>0</v>
      </c>
      <c r="AC23" s="7"/>
    </row>
    <row r="24" spans="1:29" ht="15" customHeight="1" outlineLevel="2">
      <c r="A24" s="20" t="s">
        <v>96</v>
      </c>
      <c r="B24" s="13" t="s">
        <v>30</v>
      </c>
      <c r="C24" s="4" t="s">
        <v>29</v>
      </c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6">
        <v>0</v>
      </c>
      <c r="P24" s="6">
        <v>0</v>
      </c>
      <c r="Q24" s="6">
        <f>Q25+Q27</f>
        <v>349092</v>
      </c>
      <c r="R24" s="6">
        <f aca="true" t="shared" si="5" ref="R24:Y24">R25+R27</f>
        <v>0</v>
      </c>
      <c r="S24" s="6">
        <f t="shared" si="5"/>
        <v>0</v>
      </c>
      <c r="T24" s="6">
        <f t="shared" si="5"/>
        <v>0</v>
      </c>
      <c r="U24" s="6">
        <f t="shared" si="5"/>
        <v>0</v>
      </c>
      <c r="V24" s="6">
        <f t="shared" si="5"/>
        <v>0</v>
      </c>
      <c r="W24" s="6">
        <f t="shared" si="5"/>
        <v>0</v>
      </c>
      <c r="X24" s="6">
        <f t="shared" si="5"/>
        <v>0</v>
      </c>
      <c r="Y24" s="6">
        <f t="shared" si="5"/>
        <v>0</v>
      </c>
      <c r="Z24" s="6">
        <v>600989.29</v>
      </c>
      <c r="AA24" s="7">
        <v>0.22950091025641026</v>
      </c>
      <c r="AB24" s="6">
        <v>0</v>
      </c>
      <c r="AC24" s="7"/>
    </row>
    <row r="25" spans="1:29" ht="15" customHeight="1" outlineLevel="3">
      <c r="A25" s="20" t="s">
        <v>97</v>
      </c>
      <c r="B25" s="13" t="s">
        <v>32</v>
      </c>
      <c r="C25" s="4" t="s">
        <v>31</v>
      </c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6">
        <v>0</v>
      </c>
      <c r="P25" s="6">
        <v>0</v>
      </c>
      <c r="Q25" s="6">
        <f>Q26</f>
        <v>181792</v>
      </c>
      <c r="R25" s="6">
        <f aca="true" t="shared" si="6" ref="R25:Y25">R26</f>
        <v>0</v>
      </c>
      <c r="S25" s="6">
        <f t="shared" si="6"/>
        <v>0</v>
      </c>
      <c r="T25" s="6">
        <f t="shared" si="6"/>
        <v>0</v>
      </c>
      <c r="U25" s="6">
        <f t="shared" si="6"/>
        <v>0</v>
      </c>
      <c r="V25" s="6">
        <f t="shared" si="6"/>
        <v>0</v>
      </c>
      <c r="W25" s="6">
        <f t="shared" si="6"/>
        <v>0</v>
      </c>
      <c r="X25" s="6">
        <f t="shared" si="6"/>
        <v>0</v>
      </c>
      <c r="Y25" s="6">
        <f t="shared" si="6"/>
        <v>0</v>
      </c>
      <c r="Z25" s="6">
        <v>264039.79</v>
      </c>
      <c r="AA25" s="7">
        <v>0.39440415137614676</v>
      </c>
      <c r="AB25" s="6">
        <v>0</v>
      </c>
      <c r="AC25" s="7"/>
    </row>
    <row r="26" spans="1:29" ht="38.25" customHeight="1" outlineLevel="5">
      <c r="A26" s="20" t="s">
        <v>98</v>
      </c>
      <c r="B26" s="13" t="s">
        <v>34</v>
      </c>
      <c r="C26" s="4" t="s">
        <v>33</v>
      </c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6">
        <v>0</v>
      </c>
      <c r="P26" s="6">
        <v>0</v>
      </c>
      <c r="Q26" s="6">
        <v>181792</v>
      </c>
      <c r="R26" s="6"/>
      <c r="S26" s="6"/>
      <c r="T26" s="6"/>
      <c r="U26" s="6"/>
      <c r="V26" s="6"/>
      <c r="W26" s="6"/>
      <c r="X26" s="6"/>
      <c r="Y26" s="6"/>
      <c r="Z26" s="6">
        <v>264039.79</v>
      </c>
      <c r="AA26" s="7">
        <v>0.39440415137614676</v>
      </c>
      <c r="AB26" s="6">
        <v>0</v>
      </c>
      <c r="AC26" s="7"/>
    </row>
    <row r="27" spans="1:29" ht="15" customHeight="1" outlineLevel="3">
      <c r="A27" s="20" t="s">
        <v>99</v>
      </c>
      <c r="B27" s="13" t="s">
        <v>36</v>
      </c>
      <c r="C27" s="4" t="s">
        <v>35</v>
      </c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6">
        <v>0</v>
      </c>
      <c r="P27" s="6">
        <v>0</v>
      </c>
      <c r="Q27" s="6">
        <f>Q28</f>
        <v>167300</v>
      </c>
      <c r="R27" s="6">
        <f aca="true" t="shared" si="7" ref="R27:Y27">R28</f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v>336949.5</v>
      </c>
      <c r="AA27" s="7">
        <v>0.02049563953488372</v>
      </c>
      <c r="AB27" s="6">
        <v>0</v>
      </c>
      <c r="AC27" s="7"/>
    </row>
    <row r="28" spans="1:29" ht="32.25" customHeight="1" outlineLevel="5">
      <c r="A28" s="20" t="s">
        <v>100</v>
      </c>
      <c r="B28" s="13" t="s">
        <v>38</v>
      </c>
      <c r="C28" s="4" t="s">
        <v>37</v>
      </c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6">
        <v>0</v>
      </c>
      <c r="P28" s="6">
        <v>0</v>
      </c>
      <c r="Q28" s="6">
        <v>167300</v>
      </c>
      <c r="R28" s="6"/>
      <c r="S28" s="6"/>
      <c r="T28" s="6"/>
      <c r="U28" s="6"/>
      <c r="V28" s="6"/>
      <c r="W28" s="6"/>
      <c r="X28" s="6"/>
      <c r="Y28" s="6"/>
      <c r="Z28" s="6">
        <v>336949.5</v>
      </c>
      <c r="AA28" s="7">
        <v>0.02049563953488372</v>
      </c>
      <c r="AB28" s="6">
        <v>0</v>
      </c>
      <c r="AC28" s="7"/>
    </row>
    <row r="29" spans="1:29" ht="38.25" customHeight="1" hidden="1" outlineLevel="1">
      <c r="A29" s="4" t="s">
        <v>39</v>
      </c>
      <c r="B29" s="13" t="s">
        <v>40</v>
      </c>
      <c r="C29" s="4" t="s">
        <v>39</v>
      </c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6">
        <v>0</v>
      </c>
      <c r="P29" s="6">
        <v>0</v>
      </c>
      <c r="Q29" s="24">
        <f>Q30</f>
        <v>0</v>
      </c>
      <c r="R29" s="24">
        <f aca="true" t="shared" si="8" ref="R29:Y31">R30</f>
        <v>0</v>
      </c>
      <c r="S29" s="24">
        <f t="shared" si="8"/>
        <v>0</v>
      </c>
      <c r="T29" s="24">
        <f t="shared" si="8"/>
        <v>0</v>
      </c>
      <c r="U29" s="24">
        <f t="shared" si="8"/>
        <v>0</v>
      </c>
      <c r="V29" s="24">
        <f t="shared" si="8"/>
        <v>0</v>
      </c>
      <c r="W29" s="24">
        <f t="shared" si="8"/>
        <v>0</v>
      </c>
      <c r="X29" s="24">
        <f t="shared" si="8"/>
        <v>0</v>
      </c>
      <c r="Y29" s="24">
        <f t="shared" si="8"/>
        <v>0</v>
      </c>
      <c r="Z29" s="6">
        <v>2652.54</v>
      </c>
      <c r="AA29" s="7"/>
      <c r="AB29" s="6">
        <v>0</v>
      </c>
      <c r="AC29" s="7"/>
    </row>
    <row r="30" spans="1:29" ht="15" customHeight="1" hidden="1" outlineLevel="2">
      <c r="A30" s="20" t="s">
        <v>101</v>
      </c>
      <c r="B30" s="13" t="s">
        <v>42</v>
      </c>
      <c r="C30" s="4" t="s">
        <v>41</v>
      </c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6">
        <v>0</v>
      </c>
      <c r="P30" s="6">
        <v>0</v>
      </c>
      <c r="Q30" s="24">
        <f>Q31</f>
        <v>0</v>
      </c>
      <c r="R30" s="24">
        <f t="shared" si="8"/>
        <v>0</v>
      </c>
      <c r="S30" s="24">
        <f t="shared" si="8"/>
        <v>0</v>
      </c>
      <c r="T30" s="24">
        <f t="shared" si="8"/>
        <v>0</v>
      </c>
      <c r="U30" s="24">
        <f t="shared" si="8"/>
        <v>0</v>
      </c>
      <c r="V30" s="24">
        <f t="shared" si="8"/>
        <v>0</v>
      </c>
      <c r="W30" s="24">
        <f t="shared" si="8"/>
        <v>0</v>
      </c>
      <c r="X30" s="24">
        <f t="shared" si="8"/>
        <v>0</v>
      </c>
      <c r="Y30" s="24">
        <f t="shared" si="8"/>
        <v>0</v>
      </c>
      <c r="Z30" s="6">
        <v>2652.54</v>
      </c>
      <c r="AA30" s="7"/>
      <c r="AB30" s="6">
        <v>0</v>
      </c>
      <c r="AC30" s="7"/>
    </row>
    <row r="31" spans="1:29" ht="25.5" customHeight="1" hidden="1" outlineLevel="3">
      <c r="A31" s="20" t="s">
        <v>102</v>
      </c>
      <c r="B31" s="13" t="s">
        <v>44</v>
      </c>
      <c r="C31" s="4" t="s">
        <v>43</v>
      </c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6">
        <v>0</v>
      </c>
      <c r="P31" s="6">
        <v>0</v>
      </c>
      <c r="Q31" s="24">
        <f>Q32</f>
        <v>0</v>
      </c>
      <c r="R31" s="24">
        <f t="shared" si="8"/>
        <v>0</v>
      </c>
      <c r="S31" s="24">
        <f t="shared" si="8"/>
        <v>0</v>
      </c>
      <c r="T31" s="24">
        <f t="shared" si="8"/>
        <v>0</v>
      </c>
      <c r="U31" s="24">
        <f t="shared" si="8"/>
        <v>0</v>
      </c>
      <c r="V31" s="24">
        <f t="shared" si="8"/>
        <v>0</v>
      </c>
      <c r="W31" s="24">
        <f t="shared" si="8"/>
        <v>0</v>
      </c>
      <c r="X31" s="24">
        <f t="shared" si="8"/>
        <v>0</v>
      </c>
      <c r="Y31" s="24">
        <f t="shared" si="8"/>
        <v>0</v>
      </c>
      <c r="Z31" s="6">
        <v>2652.54</v>
      </c>
      <c r="AA31" s="7"/>
      <c r="AB31" s="6">
        <v>0</v>
      </c>
      <c r="AC31" s="7"/>
    </row>
    <row r="32" spans="1:29" ht="38.25" customHeight="1" hidden="1" outlineLevel="5">
      <c r="A32" s="20" t="s">
        <v>104</v>
      </c>
      <c r="B32" s="21" t="s">
        <v>103</v>
      </c>
      <c r="C32" s="4" t="s">
        <v>45</v>
      </c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6">
        <v>0</v>
      </c>
      <c r="P32" s="6">
        <v>0</v>
      </c>
      <c r="Q32" s="24"/>
      <c r="R32" s="24"/>
      <c r="S32" s="24"/>
      <c r="T32" s="24"/>
      <c r="U32" s="24"/>
      <c r="V32" s="24"/>
      <c r="W32" s="24"/>
      <c r="X32" s="24"/>
      <c r="Y32" s="24"/>
      <c r="Z32" s="6">
        <v>2652.54</v>
      </c>
      <c r="AA32" s="7"/>
      <c r="AB32" s="6">
        <v>0</v>
      </c>
      <c r="AC32" s="7"/>
    </row>
    <row r="33" spans="1:29" ht="38.25" customHeight="1" outlineLevel="5">
      <c r="A33" s="20" t="s">
        <v>149</v>
      </c>
      <c r="B33" s="21" t="s">
        <v>148</v>
      </c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6"/>
      <c r="P33" s="6"/>
      <c r="Q33" s="24">
        <v>-450</v>
      </c>
      <c r="R33" s="24"/>
      <c r="S33" s="24"/>
      <c r="T33" s="24"/>
      <c r="U33" s="24"/>
      <c r="V33" s="24"/>
      <c r="W33" s="24"/>
      <c r="X33" s="24"/>
      <c r="Y33" s="24"/>
      <c r="Z33" s="6"/>
      <c r="AA33" s="7"/>
      <c r="AB33" s="6"/>
      <c r="AC33" s="7"/>
    </row>
    <row r="34" spans="1:29" ht="38.25" customHeight="1" outlineLevel="5">
      <c r="A34" s="20" t="s">
        <v>150</v>
      </c>
      <c r="B34" s="21" t="s">
        <v>151</v>
      </c>
      <c r="C34" s="4"/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  <c r="O34" s="6"/>
      <c r="P34" s="6"/>
      <c r="Q34" s="24">
        <v>-450</v>
      </c>
      <c r="R34" s="24"/>
      <c r="S34" s="24"/>
      <c r="T34" s="24"/>
      <c r="U34" s="24"/>
      <c r="V34" s="24"/>
      <c r="W34" s="24"/>
      <c r="X34" s="24"/>
      <c r="Y34" s="24"/>
      <c r="Z34" s="6"/>
      <c r="AA34" s="7"/>
      <c r="AB34" s="6"/>
      <c r="AC34" s="7"/>
    </row>
    <row r="35" spans="1:29" ht="41.25" customHeight="1" outlineLevel="1">
      <c r="A35" s="4" t="s">
        <v>46</v>
      </c>
      <c r="B35" s="13" t="s">
        <v>47</v>
      </c>
      <c r="C35" s="4" t="s">
        <v>46</v>
      </c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6">
        <v>0</v>
      </c>
      <c r="P35" s="6">
        <v>0</v>
      </c>
      <c r="Q35" s="6">
        <f>Q36</f>
        <v>33981</v>
      </c>
      <c r="R35" s="6">
        <f aca="true" t="shared" si="9" ref="R35:Y37">R36</f>
        <v>0</v>
      </c>
      <c r="S35" s="6">
        <f t="shared" si="9"/>
        <v>0</v>
      </c>
      <c r="T35" s="6">
        <f t="shared" si="9"/>
        <v>0</v>
      </c>
      <c r="U35" s="6">
        <f t="shared" si="9"/>
        <v>0</v>
      </c>
      <c r="V35" s="6">
        <f t="shared" si="9"/>
        <v>0</v>
      </c>
      <c r="W35" s="6">
        <f t="shared" si="9"/>
        <v>0</v>
      </c>
      <c r="X35" s="6">
        <f t="shared" si="9"/>
        <v>0</v>
      </c>
      <c r="Y35" s="6">
        <f t="shared" si="9"/>
        <v>0</v>
      </c>
      <c r="Z35" s="6">
        <v>10224.48</v>
      </c>
      <c r="AA35" s="7">
        <v>0.5799137187230371</v>
      </c>
      <c r="AB35" s="6">
        <v>0</v>
      </c>
      <c r="AC35" s="7"/>
    </row>
    <row r="36" spans="1:29" ht="69" customHeight="1" outlineLevel="2">
      <c r="A36" s="20" t="s">
        <v>105</v>
      </c>
      <c r="B36" s="13" t="s">
        <v>49</v>
      </c>
      <c r="C36" s="4" t="s">
        <v>48</v>
      </c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6">
        <v>0</v>
      </c>
      <c r="P36" s="6">
        <v>0</v>
      </c>
      <c r="Q36" s="6">
        <f>Q37</f>
        <v>33981</v>
      </c>
      <c r="R36" s="6">
        <f t="shared" si="9"/>
        <v>0</v>
      </c>
      <c r="S36" s="6">
        <f t="shared" si="9"/>
        <v>0</v>
      </c>
      <c r="T36" s="6">
        <f t="shared" si="9"/>
        <v>0</v>
      </c>
      <c r="U36" s="6">
        <f t="shared" si="9"/>
        <v>0</v>
      </c>
      <c r="V36" s="6">
        <f t="shared" si="9"/>
        <v>0</v>
      </c>
      <c r="W36" s="6">
        <f t="shared" si="9"/>
        <v>0</v>
      </c>
      <c r="X36" s="6">
        <f t="shared" si="9"/>
        <v>0</v>
      </c>
      <c r="Y36" s="6">
        <f t="shared" si="9"/>
        <v>0</v>
      </c>
      <c r="Z36" s="6">
        <v>10224.48</v>
      </c>
      <c r="AA36" s="7">
        <v>0.5799137187230371</v>
      </c>
      <c r="AB36" s="6">
        <v>0</v>
      </c>
      <c r="AC36" s="7"/>
    </row>
    <row r="37" spans="1:29" ht="69" customHeight="1" outlineLevel="3">
      <c r="A37" s="20" t="s">
        <v>106</v>
      </c>
      <c r="B37" s="13" t="s">
        <v>51</v>
      </c>
      <c r="C37" s="4" t="s">
        <v>50</v>
      </c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6">
        <v>0</v>
      </c>
      <c r="P37" s="6">
        <v>0</v>
      </c>
      <c r="Q37" s="6">
        <f>Q38</f>
        <v>33981</v>
      </c>
      <c r="R37" s="6">
        <f t="shared" si="9"/>
        <v>0</v>
      </c>
      <c r="S37" s="6">
        <f t="shared" si="9"/>
        <v>0</v>
      </c>
      <c r="T37" s="6">
        <f t="shared" si="9"/>
        <v>0</v>
      </c>
      <c r="U37" s="6">
        <f t="shared" si="9"/>
        <v>0</v>
      </c>
      <c r="V37" s="6">
        <f t="shared" si="9"/>
        <v>0</v>
      </c>
      <c r="W37" s="6">
        <f t="shared" si="9"/>
        <v>0</v>
      </c>
      <c r="X37" s="6">
        <f t="shared" si="9"/>
        <v>0</v>
      </c>
      <c r="Y37" s="6">
        <f t="shared" si="9"/>
        <v>0</v>
      </c>
      <c r="Z37" s="6">
        <v>10224.48</v>
      </c>
      <c r="AA37" s="7">
        <v>0.5799137187230371</v>
      </c>
      <c r="AB37" s="6">
        <v>0</v>
      </c>
      <c r="AC37" s="7"/>
    </row>
    <row r="38" spans="1:29" ht="52.5" customHeight="1" outlineLevel="5">
      <c r="A38" s="20" t="s">
        <v>107</v>
      </c>
      <c r="B38" s="13" t="s">
        <v>53</v>
      </c>
      <c r="C38" s="4" t="s">
        <v>52</v>
      </c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6">
        <v>0</v>
      </c>
      <c r="P38" s="6">
        <v>0</v>
      </c>
      <c r="Q38" s="6">
        <v>33981</v>
      </c>
      <c r="R38" s="6"/>
      <c r="S38" s="6"/>
      <c r="T38" s="6"/>
      <c r="U38" s="6"/>
      <c r="V38" s="6"/>
      <c r="W38" s="6"/>
      <c r="X38" s="6"/>
      <c r="Y38" s="6"/>
      <c r="Z38" s="6">
        <v>10224.48</v>
      </c>
      <c r="AA38" s="7">
        <v>0.5799137187230371</v>
      </c>
      <c r="AB38" s="6">
        <v>0</v>
      </c>
      <c r="AC38" s="7"/>
    </row>
    <row r="39" spans="1:29" ht="25.5" customHeight="1" hidden="1" outlineLevel="1">
      <c r="A39" s="4" t="s">
        <v>54</v>
      </c>
      <c r="B39" s="13" t="s">
        <v>55</v>
      </c>
      <c r="C39" s="4" t="s">
        <v>54</v>
      </c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6">
        <v>0</v>
      </c>
      <c r="P39" s="6">
        <v>0</v>
      </c>
      <c r="Q39" s="23">
        <f>Q40</f>
        <v>0</v>
      </c>
      <c r="R39" s="23">
        <f aca="true" t="shared" si="10" ref="R39:Y40">R40</f>
        <v>0</v>
      </c>
      <c r="S39" s="23">
        <f t="shared" si="10"/>
        <v>0</v>
      </c>
      <c r="T39" s="23">
        <f t="shared" si="10"/>
        <v>0</v>
      </c>
      <c r="U39" s="23">
        <f t="shared" si="10"/>
        <v>0</v>
      </c>
      <c r="V39" s="23">
        <f t="shared" si="10"/>
        <v>0</v>
      </c>
      <c r="W39" s="23">
        <f t="shared" si="10"/>
        <v>0</v>
      </c>
      <c r="X39" s="23">
        <f t="shared" si="10"/>
        <v>0</v>
      </c>
      <c r="Y39" s="23">
        <f t="shared" si="10"/>
        <v>0</v>
      </c>
      <c r="Z39" s="6">
        <v>28315.1</v>
      </c>
      <c r="AA39" s="7">
        <v>0.5280816666666667</v>
      </c>
      <c r="AB39" s="6">
        <v>0</v>
      </c>
      <c r="AC39" s="7"/>
    </row>
    <row r="40" spans="1:29" ht="25.5" customHeight="1" hidden="1" outlineLevel="2">
      <c r="A40" s="20" t="s">
        <v>108</v>
      </c>
      <c r="B40" s="13" t="s">
        <v>57</v>
      </c>
      <c r="C40" s="4" t="s">
        <v>56</v>
      </c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6">
        <v>0</v>
      </c>
      <c r="P40" s="6">
        <v>0</v>
      </c>
      <c r="Q40" s="23">
        <f>Q41</f>
        <v>0</v>
      </c>
      <c r="R40" s="23">
        <f t="shared" si="10"/>
        <v>0</v>
      </c>
      <c r="S40" s="23">
        <f t="shared" si="10"/>
        <v>0</v>
      </c>
      <c r="T40" s="23">
        <f t="shared" si="10"/>
        <v>0</v>
      </c>
      <c r="U40" s="23">
        <f t="shared" si="10"/>
        <v>0</v>
      </c>
      <c r="V40" s="23">
        <f t="shared" si="10"/>
        <v>0</v>
      </c>
      <c r="W40" s="23">
        <f t="shared" si="10"/>
        <v>0</v>
      </c>
      <c r="X40" s="23">
        <f t="shared" si="10"/>
        <v>0</v>
      </c>
      <c r="Y40" s="23">
        <f t="shared" si="10"/>
        <v>0</v>
      </c>
      <c r="Z40" s="6">
        <v>28315.1</v>
      </c>
      <c r="AA40" s="7">
        <v>0.5280816666666667</v>
      </c>
      <c r="AB40" s="6">
        <v>0</v>
      </c>
      <c r="AC40" s="7"/>
    </row>
    <row r="41" spans="1:29" ht="51" customHeight="1" hidden="1" outlineLevel="5">
      <c r="A41" s="20" t="s">
        <v>109</v>
      </c>
      <c r="B41" s="13" t="s">
        <v>59</v>
      </c>
      <c r="C41" s="4" t="s">
        <v>58</v>
      </c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6">
        <v>0</v>
      </c>
      <c r="P41" s="6">
        <v>0</v>
      </c>
      <c r="Q41" s="23"/>
      <c r="R41" s="6"/>
      <c r="S41" s="6"/>
      <c r="T41" s="6"/>
      <c r="U41" s="6"/>
      <c r="V41" s="6"/>
      <c r="W41" s="6"/>
      <c r="X41" s="6"/>
      <c r="Y41" s="6"/>
      <c r="Z41" s="6">
        <v>28315.1</v>
      </c>
      <c r="AA41" s="7">
        <v>0.5280816666666667</v>
      </c>
      <c r="AB41" s="6">
        <v>0</v>
      </c>
      <c r="AC41" s="7"/>
    </row>
    <row r="42" spans="1:29" ht="30" customHeight="1" outlineLevel="5">
      <c r="A42" s="20" t="s">
        <v>154</v>
      </c>
      <c r="B42" s="13" t="s">
        <v>140</v>
      </c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6"/>
      <c r="P42" s="6"/>
      <c r="Q42" s="28">
        <f>Q43</f>
        <v>200000</v>
      </c>
      <c r="R42" s="6"/>
      <c r="S42" s="6"/>
      <c r="T42" s="6"/>
      <c r="U42" s="6"/>
      <c r="V42" s="6"/>
      <c r="W42" s="6"/>
      <c r="X42" s="6"/>
      <c r="Y42" s="6"/>
      <c r="Z42" s="6"/>
      <c r="AA42" s="7"/>
      <c r="AB42" s="6"/>
      <c r="AC42" s="7"/>
    </row>
    <row r="43" spans="1:29" ht="31.5" customHeight="1" outlineLevel="5">
      <c r="A43" s="20" t="s">
        <v>155</v>
      </c>
      <c r="B43" s="13" t="s">
        <v>139</v>
      </c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6"/>
      <c r="P43" s="6"/>
      <c r="Q43" s="28">
        <f>Q44</f>
        <v>200000</v>
      </c>
      <c r="R43" s="6"/>
      <c r="S43" s="6"/>
      <c r="T43" s="6"/>
      <c r="U43" s="6"/>
      <c r="V43" s="6"/>
      <c r="W43" s="6"/>
      <c r="X43" s="6"/>
      <c r="Y43" s="6"/>
      <c r="Z43" s="6"/>
      <c r="AA43" s="7"/>
      <c r="AB43" s="6"/>
      <c r="AC43" s="7"/>
    </row>
    <row r="44" spans="1:29" ht="42" customHeight="1" outlineLevel="5">
      <c r="A44" s="20" t="s">
        <v>138</v>
      </c>
      <c r="B44" s="13" t="s">
        <v>137</v>
      </c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6"/>
      <c r="P44" s="6"/>
      <c r="Q44" s="28">
        <f>Q45</f>
        <v>200000</v>
      </c>
      <c r="R44" s="6"/>
      <c r="S44" s="6"/>
      <c r="T44" s="6"/>
      <c r="U44" s="6"/>
      <c r="V44" s="6"/>
      <c r="W44" s="6"/>
      <c r="X44" s="6"/>
      <c r="Y44" s="6"/>
      <c r="Z44" s="6"/>
      <c r="AA44" s="7"/>
      <c r="AB44" s="6"/>
      <c r="AC44" s="7"/>
    </row>
    <row r="45" spans="1:29" ht="42" customHeight="1" outlineLevel="5">
      <c r="A45" s="20" t="s">
        <v>156</v>
      </c>
      <c r="B45" s="21" t="s">
        <v>136</v>
      </c>
      <c r="C45" s="4"/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6"/>
      <c r="P45" s="6"/>
      <c r="Q45" s="28">
        <v>200000</v>
      </c>
      <c r="R45" s="6"/>
      <c r="S45" s="6"/>
      <c r="T45" s="6"/>
      <c r="U45" s="6"/>
      <c r="V45" s="6"/>
      <c r="W45" s="6"/>
      <c r="X45" s="6"/>
      <c r="Y45" s="6"/>
      <c r="Z45" s="6"/>
      <c r="AA45" s="7"/>
      <c r="AB45" s="6"/>
      <c r="AC45" s="7"/>
    </row>
    <row r="46" spans="1:29" ht="42" customHeight="1" outlineLevel="5">
      <c r="A46" s="20" t="s">
        <v>153</v>
      </c>
      <c r="B46" s="21" t="s">
        <v>152</v>
      </c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6"/>
      <c r="P46" s="6"/>
      <c r="Q46" s="28">
        <v>2000</v>
      </c>
      <c r="R46" s="6"/>
      <c r="S46" s="6"/>
      <c r="T46" s="6"/>
      <c r="U46" s="6"/>
      <c r="V46" s="6"/>
      <c r="W46" s="6"/>
      <c r="X46" s="6"/>
      <c r="Y46" s="6"/>
      <c r="Z46" s="6"/>
      <c r="AA46" s="7"/>
      <c r="AB46" s="6"/>
      <c r="AC46" s="7"/>
    </row>
    <row r="47" spans="1:29" ht="42" customHeight="1" outlineLevel="5">
      <c r="A47" s="20" t="s">
        <v>157</v>
      </c>
      <c r="B47" s="21" t="s">
        <v>158</v>
      </c>
      <c r="C47" s="4"/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6"/>
      <c r="P47" s="6"/>
      <c r="Q47" s="28">
        <v>2000</v>
      </c>
      <c r="R47" s="6"/>
      <c r="S47" s="6"/>
      <c r="T47" s="6"/>
      <c r="U47" s="6"/>
      <c r="V47" s="6"/>
      <c r="W47" s="6"/>
      <c r="X47" s="6"/>
      <c r="Y47" s="6"/>
      <c r="Z47" s="6"/>
      <c r="AA47" s="7"/>
      <c r="AB47" s="6"/>
      <c r="AC47" s="7"/>
    </row>
    <row r="48" spans="1:29" ht="15" customHeight="1">
      <c r="A48" s="4" t="s">
        <v>60</v>
      </c>
      <c r="B48" s="13" t="s">
        <v>61</v>
      </c>
      <c r="C48" s="4" t="s">
        <v>60</v>
      </c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  <c r="O48" s="6">
        <v>0</v>
      </c>
      <c r="P48" s="6">
        <v>3919</v>
      </c>
      <c r="Q48" s="6">
        <f>Q49</f>
        <v>2917565</v>
      </c>
      <c r="R48" s="6">
        <f aca="true" t="shared" si="11" ref="R48:Y48">R49</f>
        <v>0</v>
      </c>
      <c r="S48" s="6">
        <f t="shared" si="11"/>
        <v>0</v>
      </c>
      <c r="T48" s="6">
        <f t="shared" si="11"/>
        <v>0</v>
      </c>
      <c r="U48" s="6">
        <f t="shared" si="11"/>
        <v>0</v>
      </c>
      <c r="V48" s="6">
        <f t="shared" si="11"/>
        <v>0</v>
      </c>
      <c r="W48" s="6">
        <f t="shared" si="11"/>
        <v>0</v>
      </c>
      <c r="X48" s="6">
        <f t="shared" si="11"/>
        <v>0</v>
      </c>
      <c r="Y48" s="6">
        <f t="shared" si="11"/>
        <v>0</v>
      </c>
      <c r="Z48" s="6">
        <v>2336748</v>
      </c>
      <c r="AA48" s="7">
        <v>0.4104024103188939</v>
      </c>
      <c r="AB48" s="6">
        <v>0</v>
      </c>
      <c r="AC48" s="7"/>
    </row>
    <row r="49" spans="1:29" ht="27.75" customHeight="1" outlineLevel="1">
      <c r="A49" s="4" t="s">
        <v>62</v>
      </c>
      <c r="B49" s="13" t="s">
        <v>63</v>
      </c>
      <c r="C49" s="4" t="s">
        <v>62</v>
      </c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  <c r="O49" s="6">
        <v>0</v>
      </c>
      <c r="P49" s="6">
        <v>3919</v>
      </c>
      <c r="Q49" s="6">
        <f>Q50+Q55+Q60</f>
        <v>2917565</v>
      </c>
      <c r="R49" s="6">
        <f aca="true" t="shared" si="12" ref="R49:Y49">R50+R55+R60</f>
        <v>0</v>
      </c>
      <c r="S49" s="6">
        <f t="shared" si="12"/>
        <v>0</v>
      </c>
      <c r="T49" s="6">
        <f t="shared" si="12"/>
        <v>0</v>
      </c>
      <c r="U49" s="6">
        <f t="shared" si="12"/>
        <v>0</v>
      </c>
      <c r="V49" s="6">
        <f t="shared" si="12"/>
        <v>0</v>
      </c>
      <c r="W49" s="6">
        <f t="shared" si="12"/>
        <v>0</v>
      </c>
      <c r="X49" s="6">
        <f t="shared" si="12"/>
        <v>0</v>
      </c>
      <c r="Y49" s="6">
        <f t="shared" si="12"/>
        <v>0</v>
      </c>
      <c r="Z49" s="6">
        <v>2336748</v>
      </c>
      <c r="AA49" s="7">
        <v>0.4104024103188939</v>
      </c>
      <c r="AB49" s="6">
        <v>0</v>
      </c>
      <c r="AC49" s="7"/>
    </row>
    <row r="50" spans="1:29" ht="25.5" customHeight="1" outlineLevel="2">
      <c r="A50" s="20" t="s">
        <v>110</v>
      </c>
      <c r="B50" s="21" t="s">
        <v>141</v>
      </c>
      <c r="C50" s="4" t="s">
        <v>64</v>
      </c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  <c r="O50" s="6">
        <v>0</v>
      </c>
      <c r="P50" s="6">
        <v>0</v>
      </c>
      <c r="Q50" s="6">
        <f>Q51+Q53</f>
        <v>1069030</v>
      </c>
      <c r="R50" s="6">
        <f aca="true" t="shared" si="13" ref="R50:Y50">R51+R53</f>
        <v>0</v>
      </c>
      <c r="S50" s="6">
        <f t="shared" si="13"/>
        <v>0</v>
      </c>
      <c r="T50" s="6">
        <f t="shared" si="13"/>
        <v>0</v>
      </c>
      <c r="U50" s="6">
        <f t="shared" si="13"/>
        <v>0</v>
      </c>
      <c r="V50" s="6">
        <f t="shared" si="13"/>
        <v>0</v>
      </c>
      <c r="W50" s="6">
        <f t="shared" si="13"/>
        <v>0</v>
      </c>
      <c r="X50" s="6">
        <f t="shared" si="13"/>
        <v>0</v>
      </c>
      <c r="Y50" s="6">
        <f t="shared" si="13"/>
        <v>0</v>
      </c>
      <c r="Z50" s="6">
        <v>1023714</v>
      </c>
      <c r="AA50" s="7">
        <v>0.5000073261576061</v>
      </c>
      <c r="AB50" s="6">
        <v>0</v>
      </c>
      <c r="AC50" s="7"/>
    </row>
    <row r="51" spans="1:29" ht="18" customHeight="1" outlineLevel="4">
      <c r="A51" s="20" t="s">
        <v>111</v>
      </c>
      <c r="B51" s="13" t="s">
        <v>66</v>
      </c>
      <c r="C51" s="4" t="s">
        <v>65</v>
      </c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6">
        <v>0</v>
      </c>
      <c r="P51" s="6">
        <v>0</v>
      </c>
      <c r="Q51" s="6">
        <f>Q52</f>
        <v>446900</v>
      </c>
      <c r="R51" s="6">
        <f aca="true" t="shared" si="14" ref="R51:Y51">R52</f>
        <v>0</v>
      </c>
      <c r="S51" s="6">
        <f t="shared" si="14"/>
        <v>0</v>
      </c>
      <c r="T51" s="6">
        <f t="shared" si="14"/>
        <v>0</v>
      </c>
      <c r="U51" s="6">
        <f t="shared" si="14"/>
        <v>0</v>
      </c>
      <c r="V51" s="6">
        <f t="shared" si="14"/>
        <v>0</v>
      </c>
      <c r="W51" s="6">
        <f t="shared" si="14"/>
        <v>0</v>
      </c>
      <c r="X51" s="6">
        <f t="shared" si="14"/>
        <v>0</v>
      </c>
      <c r="Y51" s="6">
        <f t="shared" si="14"/>
        <v>0</v>
      </c>
      <c r="Z51" s="6">
        <v>634112</v>
      </c>
      <c r="AA51" s="7">
        <v>0.5000299613656075</v>
      </c>
      <c r="AB51" s="6">
        <v>0</v>
      </c>
      <c r="AC51" s="7"/>
    </row>
    <row r="52" spans="1:29" ht="25.5" customHeight="1" outlineLevel="5">
      <c r="A52" s="20" t="s">
        <v>112</v>
      </c>
      <c r="B52" s="13" t="s">
        <v>68</v>
      </c>
      <c r="C52" s="4" t="s">
        <v>67</v>
      </c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6">
        <v>0</v>
      </c>
      <c r="P52" s="6">
        <v>0</v>
      </c>
      <c r="Q52" s="6">
        <v>446900</v>
      </c>
      <c r="R52" s="6"/>
      <c r="S52" s="6"/>
      <c r="T52" s="6"/>
      <c r="U52" s="6"/>
      <c r="V52" s="6"/>
      <c r="W52" s="6"/>
      <c r="X52" s="6"/>
      <c r="Y52" s="6"/>
      <c r="Z52" s="6">
        <v>634112</v>
      </c>
      <c r="AA52" s="7">
        <v>0.5000299613656075</v>
      </c>
      <c r="AB52" s="6">
        <v>0</v>
      </c>
      <c r="AC52" s="7"/>
    </row>
    <row r="53" spans="1:29" ht="25.5" customHeight="1" outlineLevel="4">
      <c r="A53" s="20" t="s">
        <v>113</v>
      </c>
      <c r="B53" s="13" t="s">
        <v>70</v>
      </c>
      <c r="C53" s="4" t="s">
        <v>69</v>
      </c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6">
        <v>0</v>
      </c>
      <c r="P53" s="6">
        <v>0</v>
      </c>
      <c r="Q53" s="6">
        <f>Q54</f>
        <v>622130</v>
      </c>
      <c r="R53" s="6">
        <f aca="true" t="shared" si="15" ref="R53:Y53">R54</f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v>389602</v>
      </c>
      <c r="AA53" s="7">
        <v>0.4999704809550823</v>
      </c>
      <c r="AB53" s="6">
        <v>0</v>
      </c>
      <c r="AC53" s="7"/>
    </row>
    <row r="54" spans="1:29" ht="30" customHeight="1" outlineLevel="5">
      <c r="A54" s="20" t="s">
        <v>114</v>
      </c>
      <c r="B54" s="13" t="s">
        <v>72</v>
      </c>
      <c r="C54" s="4" t="s">
        <v>71</v>
      </c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  <c r="O54" s="6">
        <v>0</v>
      </c>
      <c r="P54" s="6">
        <v>0</v>
      </c>
      <c r="Q54" s="6">
        <v>622130</v>
      </c>
      <c r="R54" s="6"/>
      <c r="S54" s="6"/>
      <c r="T54" s="6"/>
      <c r="U54" s="6"/>
      <c r="V54" s="6"/>
      <c r="W54" s="6"/>
      <c r="X54" s="6"/>
      <c r="Y54" s="6"/>
      <c r="Z54" s="6">
        <v>389602</v>
      </c>
      <c r="AA54" s="7">
        <v>0.4999704809550823</v>
      </c>
      <c r="AB54" s="6">
        <v>0</v>
      </c>
      <c r="AC54" s="7"/>
    </row>
    <row r="55" spans="1:29" ht="17.25" customHeight="1" outlineLevel="2">
      <c r="A55" s="20" t="s">
        <v>115</v>
      </c>
      <c r="B55" s="25" t="s">
        <v>127</v>
      </c>
      <c r="C55" s="4" t="s">
        <v>73</v>
      </c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6">
        <v>0</v>
      </c>
      <c r="P55" s="6">
        <v>3919</v>
      </c>
      <c r="Q55" s="6">
        <f>Q56+Q58</f>
        <v>72310</v>
      </c>
      <c r="R55" s="6">
        <f aca="true" t="shared" si="16" ref="R55:Y55">R56+R58</f>
        <v>0</v>
      </c>
      <c r="S55" s="6">
        <f t="shared" si="16"/>
        <v>0</v>
      </c>
      <c r="T55" s="6">
        <f t="shared" si="16"/>
        <v>0</v>
      </c>
      <c r="U55" s="6">
        <f t="shared" si="16"/>
        <v>0</v>
      </c>
      <c r="V55" s="6">
        <f t="shared" si="16"/>
        <v>0</v>
      </c>
      <c r="W55" s="6">
        <f t="shared" si="16"/>
        <v>0</v>
      </c>
      <c r="X55" s="6">
        <f t="shared" si="16"/>
        <v>0</v>
      </c>
      <c r="Y55" s="6">
        <f t="shared" si="16"/>
        <v>0</v>
      </c>
      <c r="Z55" s="6">
        <v>41685</v>
      </c>
      <c r="AA55" s="7">
        <v>0.5035727045373347</v>
      </c>
      <c r="AB55" s="6">
        <v>0</v>
      </c>
      <c r="AC55" s="7"/>
    </row>
    <row r="56" spans="1:29" ht="25.5" customHeight="1" outlineLevel="2">
      <c r="A56" s="20" t="s">
        <v>126</v>
      </c>
      <c r="B56" s="21" t="s">
        <v>128</v>
      </c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6"/>
      <c r="P56" s="6"/>
      <c r="Q56" s="6">
        <f>Q57</f>
        <v>60385</v>
      </c>
      <c r="R56" s="6">
        <f aca="true" t="shared" si="17" ref="R56:Y56">R57</f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/>
      <c r="AA56" s="7"/>
      <c r="AB56" s="6"/>
      <c r="AC56" s="7"/>
    </row>
    <row r="57" spans="1:29" ht="40.5" customHeight="1" outlineLevel="5">
      <c r="A57" s="20" t="s">
        <v>116</v>
      </c>
      <c r="B57" s="13" t="s">
        <v>75</v>
      </c>
      <c r="C57" s="4" t="s">
        <v>74</v>
      </c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6">
        <v>0</v>
      </c>
      <c r="P57" s="6">
        <v>-586</v>
      </c>
      <c r="Q57" s="6">
        <f>60385</f>
        <v>60385</v>
      </c>
      <c r="R57" s="6"/>
      <c r="S57" s="6"/>
      <c r="T57" s="6"/>
      <c r="U57" s="6"/>
      <c r="V57" s="6"/>
      <c r="W57" s="6"/>
      <c r="X57" s="6"/>
      <c r="Y57" s="6"/>
      <c r="Z57" s="6">
        <v>32145</v>
      </c>
      <c r="AA57" s="7">
        <v>0.4676658110457895</v>
      </c>
      <c r="AB57" s="6">
        <v>0</v>
      </c>
      <c r="AC57" s="7"/>
    </row>
    <row r="58" spans="1:29" ht="27.75" customHeight="1" outlineLevel="4">
      <c r="A58" s="20" t="s">
        <v>117</v>
      </c>
      <c r="B58" s="13" t="s">
        <v>77</v>
      </c>
      <c r="C58" s="4" t="s">
        <v>76</v>
      </c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6">
        <v>0</v>
      </c>
      <c r="P58" s="6">
        <v>4505</v>
      </c>
      <c r="Q58" s="6">
        <f>Q59</f>
        <v>11925</v>
      </c>
      <c r="R58" s="6">
        <f aca="true" t="shared" si="18" ref="R58:Y58">R59</f>
        <v>0</v>
      </c>
      <c r="S58" s="6">
        <f t="shared" si="18"/>
        <v>0</v>
      </c>
      <c r="T58" s="6">
        <f t="shared" si="18"/>
        <v>0</v>
      </c>
      <c r="U58" s="6">
        <f t="shared" si="18"/>
        <v>0</v>
      </c>
      <c r="V58" s="6">
        <f t="shared" si="18"/>
        <v>0</v>
      </c>
      <c r="W58" s="6">
        <f t="shared" si="18"/>
        <v>0</v>
      </c>
      <c r="X58" s="6">
        <f t="shared" si="18"/>
        <v>0</v>
      </c>
      <c r="Y58" s="6">
        <f t="shared" si="18"/>
        <v>0</v>
      </c>
      <c r="Z58" s="6">
        <v>9540</v>
      </c>
      <c r="AA58" s="7">
        <v>0.5955056179775281</v>
      </c>
      <c r="AB58" s="6">
        <v>0</v>
      </c>
      <c r="AC58" s="7"/>
    </row>
    <row r="59" spans="1:29" ht="27" customHeight="1" outlineLevel="5">
      <c r="A59" s="20" t="s">
        <v>118</v>
      </c>
      <c r="B59" s="13" t="s">
        <v>79</v>
      </c>
      <c r="C59" s="4" t="s">
        <v>78</v>
      </c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6">
        <v>0</v>
      </c>
      <c r="P59" s="6">
        <v>4505</v>
      </c>
      <c r="Q59" s="6">
        <v>11925</v>
      </c>
      <c r="R59" s="6"/>
      <c r="S59" s="6"/>
      <c r="T59" s="6"/>
      <c r="U59" s="6"/>
      <c r="V59" s="6"/>
      <c r="W59" s="6"/>
      <c r="X59" s="6"/>
      <c r="Y59" s="6"/>
      <c r="Z59" s="6">
        <v>9540</v>
      </c>
      <c r="AA59" s="7">
        <v>0.5955056179775281</v>
      </c>
      <c r="AB59" s="6">
        <v>0</v>
      </c>
      <c r="AC59" s="7"/>
    </row>
    <row r="60" spans="1:29" ht="15" customHeight="1" outlineLevel="2">
      <c r="A60" s="20" t="s">
        <v>119</v>
      </c>
      <c r="B60" s="13" t="s">
        <v>81</v>
      </c>
      <c r="C60" s="4" t="s">
        <v>80</v>
      </c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6">
        <v>0</v>
      </c>
      <c r="P60" s="6">
        <v>0</v>
      </c>
      <c r="Q60" s="6">
        <f>Q61+Q63</f>
        <v>1776225</v>
      </c>
      <c r="R60" s="6">
        <f aca="true" t="shared" si="19" ref="R60:Y60">R61+R63</f>
        <v>0</v>
      </c>
      <c r="S60" s="6">
        <f t="shared" si="19"/>
        <v>0</v>
      </c>
      <c r="T60" s="6">
        <f t="shared" si="19"/>
        <v>0</v>
      </c>
      <c r="U60" s="6">
        <f t="shared" si="19"/>
        <v>0</v>
      </c>
      <c r="V60" s="6">
        <f t="shared" si="19"/>
        <v>0</v>
      </c>
      <c r="W60" s="6">
        <f t="shared" si="19"/>
        <v>0</v>
      </c>
      <c r="X60" s="6">
        <f t="shared" si="19"/>
        <v>0</v>
      </c>
      <c r="Y60" s="6">
        <f t="shared" si="19"/>
        <v>0</v>
      </c>
      <c r="Z60" s="6">
        <v>1271349</v>
      </c>
      <c r="AA60" s="7">
        <v>0.30598106301501476</v>
      </c>
      <c r="AB60" s="6">
        <v>0</v>
      </c>
      <c r="AC60" s="7"/>
    </row>
    <row r="61" spans="1:29" ht="54.75" customHeight="1" outlineLevel="4">
      <c r="A61" s="20" t="s">
        <v>120</v>
      </c>
      <c r="B61" s="13" t="s">
        <v>83</v>
      </c>
      <c r="C61" s="4" t="s">
        <v>82</v>
      </c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6">
        <v>0</v>
      </c>
      <c r="P61" s="6">
        <v>0</v>
      </c>
      <c r="Q61" s="6">
        <f>Q62</f>
        <v>1616225</v>
      </c>
      <c r="R61" s="6">
        <f aca="true" t="shared" si="20" ref="R61:Y61">R62</f>
        <v>0</v>
      </c>
      <c r="S61" s="6">
        <f t="shared" si="20"/>
        <v>0</v>
      </c>
      <c r="T61" s="6">
        <f t="shared" si="20"/>
        <v>0</v>
      </c>
      <c r="U61" s="6">
        <f t="shared" si="20"/>
        <v>0</v>
      </c>
      <c r="V61" s="6">
        <f t="shared" si="20"/>
        <v>0</v>
      </c>
      <c r="W61" s="6">
        <f t="shared" si="20"/>
        <v>0</v>
      </c>
      <c r="X61" s="6">
        <f t="shared" si="20"/>
        <v>0</v>
      </c>
      <c r="Y61" s="6">
        <f t="shared" si="20"/>
        <v>0</v>
      </c>
      <c r="Z61" s="6">
        <v>1271349</v>
      </c>
      <c r="AA61" s="7">
        <v>0.30598106301501476</v>
      </c>
      <c r="AB61" s="6">
        <v>0</v>
      </c>
      <c r="AC61" s="7"/>
    </row>
    <row r="62" spans="1:29" ht="55.5" customHeight="1" outlineLevel="5">
      <c r="A62" s="20" t="s">
        <v>121</v>
      </c>
      <c r="B62" s="21" t="s">
        <v>85</v>
      </c>
      <c r="C62" s="4" t="s">
        <v>84</v>
      </c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6">
        <v>0</v>
      </c>
      <c r="P62" s="6">
        <v>0</v>
      </c>
      <c r="Q62" s="6">
        <v>1616225</v>
      </c>
      <c r="R62" s="6"/>
      <c r="S62" s="6"/>
      <c r="T62" s="6"/>
      <c r="U62" s="6"/>
      <c r="V62" s="6"/>
      <c r="W62" s="6"/>
      <c r="X62" s="6"/>
      <c r="Y62" s="6"/>
      <c r="Z62" s="6">
        <v>1271349</v>
      </c>
      <c r="AA62" s="7">
        <v>0.30598106301501476</v>
      </c>
      <c r="AB62" s="6">
        <v>0</v>
      </c>
      <c r="AC62" s="7"/>
    </row>
    <row r="63" spans="1:29" ht="16.5" customHeight="1" outlineLevel="5">
      <c r="A63" s="20" t="s">
        <v>123</v>
      </c>
      <c r="B63" s="13" t="s">
        <v>122</v>
      </c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6"/>
      <c r="P63" s="6"/>
      <c r="Q63" s="6">
        <f>Q64</f>
        <v>160000</v>
      </c>
      <c r="R63" s="6">
        <f aca="true" t="shared" si="21" ref="R63:Y63">R64</f>
        <v>0</v>
      </c>
      <c r="S63" s="6">
        <f t="shared" si="21"/>
        <v>0</v>
      </c>
      <c r="T63" s="6">
        <f t="shared" si="21"/>
        <v>0</v>
      </c>
      <c r="U63" s="6">
        <f t="shared" si="21"/>
        <v>0</v>
      </c>
      <c r="V63" s="6">
        <f t="shared" si="21"/>
        <v>0</v>
      </c>
      <c r="W63" s="6">
        <f t="shared" si="21"/>
        <v>0</v>
      </c>
      <c r="X63" s="6">
        <f t="shared" si="21"/>
        <v>0</v>
      </c>
      <c r="Y63" s="6">
        <f t="shared" si="21"/>
        <v>0</v>
      </c>
      <c r="Z63" s="6"/>
      <c r="AA63" s="7"/>
      <c r="AB63" s="6"/>
      <c r="AC63" s="7"/>
    </row>
    <row r="64" spans="1:29" ht="30" customHeight="1" outlineLevel="5">
      <c r="A64" s="20" t="s">
        <v>124</v>
      </c>
      <c r="B64" s="21" t="s">
        <v>125</v>
      </c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6"/>
      <c r="P64" s="6"/>
      <c r="Q64" s="6">
        <v>160000</v>
      </c>
      <c r="R64" s="6"/>
      <c r="S64" s="6"/>
      <c r="T64" s="6"/>
      <c r="U64" s="6"/>
      <c r="V64" s="6"/>
      <c r="W64" s="6"/>
      <c r="X64" s="6"/>
      <c r="Y64" s="6"/>
      <c r="Z64" s="6"/>
      <c r="AA64" s="7"/>
      <c r="AB64" s="6"/>
      <c r="AC64" s="7"/>
    </row>
    <row r="65" spans="1:29" ht="15" customHeight="1">
      <c r="A65" s="50" t="s">
        <v>86</v>
      </c>
      <c r="B65" s="51"/>
      <c r="C65" s="51"/>
      <c r="D65" s="51"/>
      <c r="E65" s="51"/>
      <c r="F65" s="51"/>
      <c r="G65" s="51"/>
      <c r="H65" s="52"/>
      <c r="I65" s="8"/>
      <c r="J65" s="8"/>
      <c r="K65" s="8"/>
      <c r="L65" s="8"/>
      <c r="M65" s="8"/>
      <c r="N65" s="8"/>
      <c r="O65" s="9">
        <v>0</v>
      </c>
      <c r="P65" s="9">
        <v>3919</v>
      </c>
      <c r="Q65" s="9">
        <v>3579986</v>
      </c>
      <c r="R65" s="9">
        <f>R48+R10</f>
        <v>0</v>
      </c>
      <c r="S65" s="9">
        <f>S48+S10</f>
        <v>0</v>
      </c>
      <c r="T65" s="9">
        <f>T48+T10</f>
        <v>0</v>
      </c>
      <c r="U65" s="9">
        <f>U48+U10</f>
        <v>0</v>
      </c>
      <c r="V65" s="9">
        <f>V48+V10</f>
        <v>0</v>
      </c>
      <c r="W65" s="9">
        <f>W48+W10</f>
        <v>0</v>
      </c>
      <c r="X65" s="9">
        <f>X48+X10</f>
        <v>0</v>
      </c>
      <c r="Y65" s="9">
        <f>Y48+Y10</f>
        <v>0</v>
      </c>
      <c r="Z65" s="9">
        <v>3105248.09</v>
      </c>
      <c r="AA65" s="10">
        <v>0.3814894913401504</v>
      </c>
      <c r="AB65" s="9">
        <v>0</v>
      </c>
      <c r="AC65" s="10"/>
    </row>
    <row r="66" spans="1:29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5"/>
      <c r="Y67" s="12"/>
      <c r="Z67" s="12"/>
      <c r="AA67" s="12"/>
      <c r="AB67" s="12"/>
      <c r="AC67" s="12"/>
    </row>
  </sheetData>
  <sheetProtection/>
  <mergeCells count="31">
    <mergeCell ref="X8:Y9"/>
    <mergeCell ref="AB8:AC8"/>
    <mergeCell ref="A65:H65"/>
    <mergeCell ref="A67:X67"/>
    <mergeCell ref="Z8:AA8"/>
    <mergeCell ref="T8:T9"/>
    <mergeCell ref="U8:U9"/>
    <mergeCell ref="V8:V9"/>
    <mergeCell ref="W8:W9"/>
    <mergeCell ref="P8:P9"/>
    <mergeCell ref="L8:L9"/>
    <mergeCell ref="Q8:Q9"/>
    <mergeCell ref="R8:R9"/>
    <mergeCell ref="S8:S9"/>
    <mergeCell ref="M8:M9"/>
    <mergeCell ref="N8:N9"/>
    <mergeCell ref="O8:O9"/>
    <mergeCell ref="A7:AC7"/>
    <mergeCell ref="A8:A9"/>
    <mergeCell ref="A6:Q6"/>
    <mergeCell ref="B5:Y5"/>
    <mergeCell ref="B8:B9"/>
    <mergeCell ref="C8:C9"/>
    <mergeCell ref="D8:D9"/>
    <mergeCell ref="E8:E9"/>
    <mergeCell ref="F8:H8"/>
    <mergeCell ref="I8:K8"/>
    <mergeCell ref="B1:Q1"/>
    <mergeCell ref="B2:Q2"/>
    <mergeCell ref="B3:Y3"/>
    <mergeCell ref="B4:Y4"/>
  </mergeCells>
  <printOptions/>
  <pageMargins left="0.3937007874015748" right="0" top="0.5905511811023623" bottom="0" header="0" footer="0"/>
  <pageSetup errors="blank"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User</cp:lastModifiedBy>
  <cp:lastPrinted>2017-01-26T11:43:11Z</cp:lastPrinted>
  <dcterms:created xsi:type="dcterms:W3CDTF">2016-07-04T08:22:14Z</dcterms:created>
  <dcterms:modified xsi:type="dcterms:W3CDTF">2017-01-26T11:45:47Z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C:\Program Files (x86)\Keysystems\BudgetSmart16\profile\ReportManager\sqr_info_isp_budg_inc.xls</vt:lpwstr>
  </property>
</Properties>
</file>