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9D39594-E862-49C1-BC38-3C2DB8DF98D5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Table1!$A$1:$I$45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1" l="1"/>
  <c r="G41" i="1"/>
  <c r="G40" i="1" s="1"/>
  <c r="G18" i="1"/>
  <c r="G38" i="1"/>
  <c r="G37" i="1" s="1"/>
  <c r="G30" i="1" s="1"/>
  <c r="G29" i="1" s="1"/>
  <c r="H30" i="1"/>
  <c r="H29" i="1" s="1"/>
  <c r="H15" i="1"/>
  <c r="B20" i="1" l="1"/>
  <c r="C20" i="1"/>
  <c r="D20" i="1"/>
  <c r="A20" i="1"/>
  <c r="A40" i="1" l="1"/>
  <c r="A41" i="1"/>
  <c r="A42" i="1"/>
  <c r="H23" i="1"/>
  <c r="A21" i="1"/>
  <c r="A22" i="1"/>
  <c r="A23" i="1"/>
  <c r="A38" i="1"/>
  <c r="A37" i="1"/>
  <c r="B34" i="1"/>
  <c r="B35" i="1" s="1"/>
  <c r="B36" i="1" s="1"/>
  <c r="C34" i="1"/>
  <c r="C35" i="1" s="1"/>
  <c r="C36" i="1" s="1"/>
  <c r="D34" i="1"/>
  <c r="D35" i="1" s="1"/>
  <c r="D36" i="1" s="1"/>
  <c r="A35" i="1"/>
  <c r="A36" i="1"/>
  <c r="A39" i="1" s="1"/>
  <c r="A29" i="1"/>
  <c r="A30" i="1"/>
  <c r="A31" i="1"/>
  <c r="A34" i="1"/>
  <c r="B26" i="1"/>
  <c r="C26" i="1"/>
  <c r="D26" i="1"/>
  <c r="A24" i="1"/>
  <c r="A25" i="1"/>
  <c r="A26" i="1"/>
  <c r="F3" i="1" l="1"/>
  <c r="G16" i="1" l="1"/>
  <c r="G15" i="1" s="1"/>
  <c r="G14" i="1" s="1"/>
  <c r="G17" i="1"/>
  <c r="G43" i="1" l="1"/>
</calcChain>
</file>

<file path=xl/sharedStrings.xml><?xml version="1.0" encoding="utf-8"?>
<sst xmlns="http://schemas.openxmlformats.org/spreadsheetml/2006/main" count="150" uniqueCount="50">
  <si>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</si>
  <si>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</si>
  <si>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</si>
  <si>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</si>
  <si>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</si>
  <si>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</si>
  <si>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</si>
  <si>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</si>
  <si>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</si>
  <si>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</si>
  <si>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</si>
  <si>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</si>
  <si>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</si>
  <si>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</si>
  <si>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</si>
  <si>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</si>
  <si>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</si>
  <si>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</si>
  <si>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</si>
  <si>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</si>
  <si>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</si>
  <si>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</si>
  <si>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</si>
  <si>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</si>
  <si>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</si>
  <si>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</si>
  <si>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</si>
  <si>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22 4 12 80040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</si>
  <si>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</si>
  <si>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</si>
  <si>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</si>
  <si>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</si>
  <si>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</si>
  <si>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к решению Воробейнского сельского Совета народных депутатов</t>
  </si>
  <si>
    <t>" О бюджете Воробейнского сельского поселения Жирятинского муниципального района Брянской области на 2023 год и на плановый период 2024 и 2025 годов"</t>
  </si>
  <si>
    <t>Ведомственная структура расходов бюджета Воробейнского сельского поселенияЖирятинского муниципального района Брянской области  на 2023 год и на плановый период 2024 и 2025 годов</t>
  </si>
  <si>
    <t>Приложение 4.1</t>
  </si>
  <si>
    <t>Приложение 3</t>
  </si>
  <si>
    <t>"О внесении изменений  в решение Воробейнского сельского Совета народных депутатов от 14 декабря 2022 года № 4-114 "О бюджете  Воробейнского сельского поселения Жирятинского муниципального района Брянской области на 2023 год и плановый период 2024 и 2025 годов"</t>
  </si>
  <si>
    <t>03</t>
  </si>
  <si>
    <t>10</t>
  </si>
  <si>
    <t>2241681140</t>
  </si>
  <si>
    <t>05</t>
  </si>
  <si>
    <t>2242181710</t>
  </si>
  <si>
    <t>2242281730</t>
  </si>
  <si>
    <t>22427S5871</t>
  </si>
  <si>
    <t>2242981410</t>
  </si>
  <si>
    <t>22421L2990</t>
  </si>
  <si>
    <t>от "14 " декабря 2022 года № 4-114</t>
  </si>
  <si>
    <t>от 14  апреля 2023 года № 4-121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</si>
</sst>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22&#1075;&#1086;&#1076;/&#1057;&#1077;&#1089;&#1089;&#1080;&#1103;%202022%20&#1075;&#1086;&#1076;/&#1089;&#1077;&#1089;&#1089;&#1080;&#1103;%20%2021.12.2022/1.3%20&#1055;&#1088;&#1080;&#1083;&#1086;&#1078;.%203%20(&#1042;&#1077;&#1076;%20&#1089;&#1090;&#1088;&#1091;&#1082;&#10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Keysystems/Budget/ReportManager/&#1042;&#1072;&#1088;&#1080;&#1072;&#1085;&#1090;%20(&#1085;&#1086;&#1074;&#1099;&#1081;%20&#1086;&#1090;%2004.12.2017%2014_35_23)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2">
          <cell r="D2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47">
          <cell r="A47" t="str">
            <v xml:space="preserve">      Другие общегосударственные вопросы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2">
          <cell r="A62" t="str">
            <v xml:space="preserve">        Членские взносы некомерческим организациям</v>
          </cell>
        </row>
        <row r="63">
          <cell r="A63" t="str">
            <v xml:space="preserve">          Иные бюджетные ассигнования</v>
          </cell>
        </row>
        <row r="64">
          <cell r="A64" t="str">
            <v xml:space="preserve">            Уплата налогов, сборов и иных платежей</v>
          </cell>
        </row>
        <row r="91">
          <cell r="A91" t="str">
            <v xml:space="preserve">    НАЦИОНАЛЬНАЯ БЕЗОПАСНОСТЬ И ПРАВООХРАНИТЕЛЬНАЯ ДЕЯТЕЛЬНОСТЬ</v>
          </cell>
        </row>
        <row r="92">
          <cell r="A92" t="str">
            <v xml:space="preserve">      Защита населения и территории от чрезвычайных ситуаций природного и техногенного характера, пожарная безопасность</v>
          </cell>
        </row>
        <row r="93">
          <cell r="A93" t="str">
            <v xml:space="preserve">        Мероприятия в сфере пожарной безопасности</v>
          </cell>
        </row>
        <row r="117">
          <cell r="A117" t="str">
            <v xml:space="preserve">    ЖИЛИЩНО-КОММУНАЛЬНОЕ ХОЗЯЙСТВО</v>
          </cell>
        </row>
        <row r="118">
          <cell r="A118" t="str">
            <v xml:space="preserve">      Благоустройство</v>
          </cell>
        </row>
        <row r="119">
          <cell r="A119" t="str">
            <v xml:space="preserve">        Организация и содержание местзахоронения (кладбищ)</v>
          </cell>
        </row>
        <row r="125">
          <cell r="A125" t="str">
            <v xml:space="preserve">        Реализация федеральной целевой программы "Увековечение памяти погибших при защите Отечества на 2019-2024 годы"</v>
          </cell>
        </row>
        <row r="126">
          <cell r="A126" t="str">
            <v xml:space="preserve">          Закупка товаров, работ и услуг для обеспечения государственных (муниципальных) нужд</v>
          </cell>
        </row>
        <row r="127">
          <cell r="A127" t="str">
            <v xml:space="preserve">            Иные закупки товаров, работ и услуг для обеспечения государственных (муниципальных) нужд</v>
          </cell>
        </row>
        <row r="137">
          <cell r="A137" t="str">
            <v xml:space="preserve">        Мероприятия по благоустройству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23">
          <cell r="A123" t="str">
            <v xml:space="preserve">        Реализация инициативных проектов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tabSelected="1" view="pageBreakPreview" zoomScaleNormal="100" zoomScaleSheetLayoutView="100" workbookViewId="0">
      <selection activeCell="G14" sqref="G14:H44"/>
    </sheetView>
  </sheetViews>
  <sheetFormatPr defaultRowHeight="12.75" x14ac:dyDescent="0.2"/>
  <cols>
    <col min="1" max="1" width="40.1640625" style="3" customWidth="1"/>
    <col min="2" max="2" width="8.83203125" style="3" customWidth="1"/>
    <col min="3" max="3" width="6.1640625" style="3" customWidth="1"/>
    <col min="4" max="4" width="6.33203125" style="3" customWidth="1"/>
    <col min="5" max="5" width="20" style="3" customWidth="1"/>
    <col min="6" max="6" width="9" style="3" customWidth="1"/>
    <col min="7" max="7" width="20" style="3" customWidth="1"/>
    <col min="8" max="8" width="17" style="3" customWidth="1"/>
    <col min="9" max="9" width="17.1640625" style="3" customWidth="1"/>
    <col min="10" max="16384" width="9.33203125" style="3"/>
  </cols>
  <sheetData>
    <row r="2" spans="1:9" x14ac:dyDescent="0.2">
      <c r="I2" s="3" t="s">
        <v>37</v>
      </c>
    </row>
    <row r="3" spans="1:9" x14ac:dyDescent="0.2">
      <c r="F3" s="20" t="str">
        <f>[1]Table1!$D$2</f>
        <v xml:space="preserve">к решению Воробейнского сельского Совета народных депутатов </v>
      </c>
      <c r="G3" s="20"/>
      <c r="H3" s="20"/>
      <c r="I3" s="20"/>
    </row>
    <row r="4" spans="1:9" x14ac:dyDescent="0.2">
      <c r="F4" s="20" t="s">
        <v>49</v>
      </c>
      <c r="G4" s="20"/>
      <c r="H4" s="20"/>
      <c r="I4" s="20"/>
    </row>
    <row r="5" spans="1:9" ht="68.25" customHeight="1" x14ac:dyDescent="0.2">
      <c r="F5" s="22" t="s">
        <v>38</v>
      </c>
      <c r="G5" s="22"/>
      <c r="H5" s="22"/>
      <c r="I5" s="22"/>
    </row>
    <row r="6" spans="1:9" ht="20.25" customHeight="1" x14ac:dyDescent="0.2">
      <c r="A6" s="1"/>
      <c r="B6" s="1"/>
      <c r="C6" s="1"/>
      <c r="D6" s="2"/>
      <c r="E6" s="2"/>
      <c r="F6" s="2"/>
      <c r="G6" s="2"/>
      <c r="H6" s="2"/>
      <c r="I6" s="13" t="s">
        <v>36</v>
      </c>
    </row>
    <row r="7" spans="1:9" ht="13.7" customHeight="1" x14ac:dyDescent="0.2">
      <c r="A7" s="1"/>
      <c r="B7" s="1"/>
      <c r="C7" s="1"/>
      <c r="D7" s="2"/>
      <c r="E7" s="2"/>
      <c r="F7" s="18" t="s">
        <v>33</v>
      </c>
      <c r="G7" s="18"/>
      <c r="H7" s="18"/>
      <c r="I7" s="18"/>
    </row>
    <row r="8" spans="1:9" ht="13.7" customHeight="1" x14ac:dyDescent="0.2">
      <c r="A8" s="1"/>
      <c r="B8" s="1"/>
      <c r="C8" s="1"/>
      <c r="D8" s="2"/>
      <c r="E8" s="2"/>
      <c r="F8" s="18" t="s">
        <v>48</v>
      </c>
      <c r="G8" s="18"/>
      <c r="H8" s="18"/>
      <c r="I8" s="2"/>
    </row>
    <row r="9" spans="1:9" ht="45.75" customHeight="1" x14ac:dyDescent="0.2">
      <c r="A9" s="1"/>
      <c r="B9" s="1"/>
      <c r="C9" s="1"/>
      <c r="D9" s="2"/>
      <c r="E9" s="2"/>
      <c r="F9" s="19" t="s">
        <v>34</v>
      </c>
      <c r="G9" s="19"/>
      <c r="H9" s="19"/>
      <c r="I9" s="19"/>
    </row>
    <row r="10" spans="1:9" ht="36.75" customHeight="1" x14ac:dyDescent="0.2">
      <c r="A10" s="21" t="s">
        <v>35</v>
      </c>
      <c r="B10" s="21"/>
      <c r="C10" s="21"/>
      <c r="D10" s="21"/>
      <c r="E10" s="21"/>
      <c r="F10" s="21"/>
      <c r="G10" s="21"/>
      <c r="H10" s="21"/>
      <c r="I10" s="21"/>
    </row>
    <row r="11" spans="1:9" ht="15" customHeight="1" x14ac:dyDescent="0.2">
      <c r="A11" s="23" t="s">
        <v>1</v>
      </c>
      <c r="B11" s="23"/>
      <c r="C11" s="23"/>
      <c r="D11" s="23"/>
      <c r="E11" s="23"/>
      <c r="F11" s="23"/>
      <c r="G11" s="23"/>
      <c r="H11" s="23"/>
      <c r="I11" s="23"/>
    </row>
    <row r="12" spans="1:9" ht="28.15" customHeight="1" x14ac:dyDescent="0.2">
      <c r="A12" s="4" t="s">
        <v>2</v>
      </c>
      <c r="B12" s="4" t="s">
        <v>3</v>
      </c>
      <c r="C12" s="4" t="s">
        <v>4</v>
      </c>
      <c r="D12" s="4" t="s">
        <v>5</v>
      </c>
      <c r="E12" s="4" t="s">
        <v>6</v>
      </c>
      <c r="F12" s="4" t="s">
        <v>7</v>
      </c>
      <c r="G12" s="4" t="s">
        <v>8</v>
      </c>
      <c r="H12" s="4" t="s">
        <v>9</v>
      </c>
      <c r="I12" s="4" t="s">
        <v>10</v>
      </c>
    </row>
    <row r="13" spans="1:9" ht="14.45" customHeight="1" x14ac:dyDescent="0.2">
      <c r="A13" s="4" t="s">
        <v>11</v>
      </c>
      <c r="B13" s="4" t="s">
        <v>12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18</v>
      </c>
      <c r="I13" s="4" t="s">
        <v>19</v>
      </c>
    </row>
    <row r="14" spans="1:9" ht="54.75" customHeight="1" x14ac:dyDescent="0.2">
      <c r="A14" s="5" t="s">
        <v>20</v>
      </c>
      <c r="B14" s="6" t="s">
        <v>21</v>
      </c>
      <c r="C14" s="6" t="s">
        <v>0</v>
      </c>
      <c r="D14" s="6" t="s">
        <v>0</v>
      </c>
      <c r="E14" s="7" t="s">
        <v>0</v>
      </c>
      <c r="F14" s="7" t="s">
        <v>0</v>
      </c>
      <c r="G14" s="8">
        <f>G15+G29+G24</f>
        <v>70497</v>
      </c>
      <c r="H14" s="8">
        <v>16658.580000000002</v>
      </c>
      <c r="I14" s="8"/>
    </row>
    <row r="15" spans="1:9" ht="15" customHeight="1" x14ac:dyDescent="0.2">
      <c r="A15" s="9" t="s">
        <v>22</v>
      </c>
      <c r="B15" s="4" t="s">
        <v>21</v>
      </c>
      <c r="C15" s="4" t="s">
        <v>23</v>
      </c>
      <c r="D15" s="4" t="s">
        <v>0</v>
      </c>
      <c r="E15" s="4" t="s">
        <v>0</v>
      </c>
      <c r="F15" s="4" t="s">
        <v>0</v>
      </c>
      <c r="G15" s="10">
        <f>G16+G20</f>
        <v>47066.46</v>
      </c>
      <c r="H15" s="10">
        <f>H20</f>
        <v>-876.76</v>
      </c>
      <c r="I15" s="10"/>
    </row>
    <row r="16" spans="1:9" ht="75.75" customHeight="1" x14ac:dyDescent="0.2">
      <c r="A16" s="9" t="s">
        <v>24</v>
      </c>
      <c r="B16" s="4" t="s">
        <v>21</v>
      </c>
      <c r="C16" s="4" t="s">
        <v>23</v>
      </c>
      <c r="D16" s="4" t="s">
        <v>25</v>
      </c>
      <c r="E16" s="4" t="s">
        <v>0</v>
      </c>
      <c r="F16" s="4" t="s">
        <v>0</v>
      </c>
      <c r="G16" s="10">
        <f t="shared" ref="G16:G17" si="0">$G$18</f>
        <v>47066.46</v>
      </c>
      <c r="H16" s="10"/>
      <c r="I16" s="10"/>
    </row>
    <row r="17" spans="1:9" ht="48.95" customHeight="1" x14ac:dyDescent="0.2">
      <c r="A17" s="11" t="s">
        <v>26</v>
      </c>
      <c r="B17" s="4" t="s">
        <v>21</v>
      </c>
      <c r="C17" s="4" t="s">
        <v>23</v>
      </c>
      <c r="D17" s="4" t="s">
        <v>25</v>
      </c>
      <c r="E17" s="4" t="s">
        <v>27</v>
      </c>
      <c r="F17" s="12" t="s">
        <v>0</v>
      </c>
      <c r="G17" s="10">
        <f t="shared" si="0"/>
        <v>47066.46</v>
      </c>
      <c r="H17" s="10"/>
      <c r="I17" s="10"/>
    </row>
    <row r="18" spans="1:9" ht="48.95" customHeight="1" x14ac:dyDescent="0.2">
      <c r="A18" s="11" t="s">
        <v>28</v>
      </c>
      <c r="B18" s="4" t="s">
        <v>21</v>
      </c>
      <c r="C18" s="4" t="s">
        <v>23</v>
      </c>
      <c r="D18" s="4" t="s">
        <v>25</v>
      </c>
      <c r="E18" s="4" t="s">
        <v>27</v>
      </c>
      <c r="F18" s="4" t="s">
        <v>29</v>
      </c>
      <c r="G18" s="10">
        <f>G19</f>
        <v>47066.46</v>
      </c>
      <c r="H18" s="10"/>
      <c r="I18" s="10"/>
    </row>
    <row r="19" spans="1:9" ht="48.95" customHeight="1" x14ac:dyDescent="0.2">
      <c r="A19" s="11" t="s">
        <v>30</v>
      </c>
      <c r="B19" s="4" t="s">
        <v>21</v>
      </c>
      <c r="C19" s="4" t="s">
        <v>23</v>
      </c>
      <c r="D19" s="4" t="s">
        <v>25</v>
      </c>
      <c r="E19" s="4" t="s">
        <v>27</v>
      </c>
      <c r="F19" s="4" t="s">
        <v>31</v>
      </c>
      <c r="G19" s="10">
        <v>47066.46</v>
      </c>
      <c r="H19" s="10"/>
      <c r="I19" s="10"/>
    </row>
    <row r="20" spans="1:9" ht="31.5" customHeight="1" x14ac:dyDescent="0.2">
      <c r="A20" s="11" t="str">
        <f>[2]Документ!$A$47</f>
        <v xml:space="preserve">      Другие общегосударственные вопросы</v>
      </c>
      <c r="B20" s="4" t="str">
        <f t="shared" ref="B20:D20" si="1">B21</f>
        <v>922</v>
      </c>
      <c r="C20" s="4" t="str">
        <f t="shared" si="1"/>
        <v>01</v>
      </c>
      <c r="D20" s="4">
        <f t="shared" si="1"/>
        <v>13</v>
      </c>
      <c r="E20" s="4"/>
      <c r="F20" s="4"/>
      <c r="G20" s="10"/>
      <c r="H20" s="10">
        <v>-876.76</v>
      </c>
      <c r="I20" s="10"/>
    </row>
    <row r="21" spans="1:9" ht="38.25" customHeight="1" x14ac:dyDescent="0.2">
      <c r="A21" s="11" t="str">
        <f>[3]Документ!A62</f>
        <v xml:space="preserve">        Членские взносы некомерческим организациям</v>
      </c>
      <c r="B21" s="4" t="s">
        <v>21</v>
      </c>
      <c r="C21" s="4" t="s">
        <v>23</v>
      </c>
      <c r="D21" s="4">
        <v>13</v>
      </c>
      <c r="E21" s="4" t="s">
        <v>46</v>
      </c>
      <c r="F21" s="4"/>
      <c r="G21" s="10"/>
      <c r="H21" s="10">
        <v>-876.76</v>
      </c>
      <c r="I21" s="10"/>
    </row>
    <row r="22" spans="1:9" ht="28.5" customHeight="1" x14ac:dyDescent="0.2">
      <c r="A22" s="11" t="str">
        <f>[3]Документ!A63</f>
        <v xml:space="preserve">          Иные бюджетные ассигнования</v>
      </c>
      <c r="B22" s="4" t="s">
        <v>21</v>
      </c>
      <c r="C22" s="4" t="s">
        <v>23</v>
      </c>
      <c r="D22" s="4">
        <v>13</v>
      </c>
      <c r="E22" s="4" t="s">
        <v>46</v>
      </c>
      <c r="F22" s="4">
        <v>800</v>
      </c>
      <c r="G22" s="10"/>
      <c r="H22" s="10">
        <v>-876.76</v>
      </c>
      <c r="I22" s="10"/>
    </row>
    <row r="23" spans="1:9" ht="48.95" customHeight="1" x14ac:dyDescent="0.2">
      <c r="A23" s="11" t="str">
        <f>[3]Документ!A64</f>
        <v xml:space="preserve">            Уплата налогов, сборов и иных платежей</v>
      </c>
      <c r="B23" s="4" t="s">
        <v>21</v>
      </c>
      <c r="C23" s="4" t="s">
        <v>23</v>
      </c>
      <c r="D23" s="4">
        <v>13</v>
      </c>
      <c r="E23" s="4" t="s">
        <v>46</v>
      </c>
      <c r="F23" s="4">
        <v>850</v>
      </c>
      <c r="G23" s="10"/>
      <c r="H23" s="10">
        <f>H16-876.76</f>
        <v>-876.76</v>
      </c>
      <c r="I23" s="10"/>
    </row>
    <row r="24" spans="1:9" ht="42.75" customHeight="1" x14ac:dyDescent="0.2">
      <c r="A24" s="9" t="str">
        <f>[3]Документ!A91</f>
        <v xml:space="preserve">    НАЦИОНАЛЬНАЯ БЕЗОПАСНОСТЬ И ПРАВООХРАНИТЕЛЬНАЯ ДЕЯТЕЛЬНОСТЬ</v>
      </c>
      <c r="B24" s="4" t="s">
        <v>21</v>
      </c>
      <c r="C24" s="15" t="s">
        <v>39</v>
      </c>
      <c r="D24" s="15"/>
      <c r="E24" s="4" t="s">
        <v>0</v>
      </c>
      <c r="F24" s="4" t="s">
        <v>0</v>
      </c>
      <c r="G24" s="10">
        <v>10000</v>
      </c>
      <c r="H24" s="10"/>
      <c r="I24" s="10"/>
    </row>
    <row r="25" spans="1:9" ht="52.5" customHeight="1" x14ac:dyDescent="0.2">
      <c r="A25" s="11" t="str">
        <f>[3]Документ!A92</f>
        <v xml:space="preserve">      Защита населения и территории от чрезвычайных ситуаций природного и техногенного характера, пожарная безопасность</v>
      </c>
      <c r="B25" s="4" t="s">
        <v>21</v>
      </c>
      <c r="C25" s="15" t="s">
        <v>39</v>
      </c>
      <c r="D25" s="15" t="s">
        <v>40</v>
      </c>
      <c r="E25" s="4"/>
      <c r="F25" s="12" t="s">
        <v>0</v>
      </c>
      <c r="G25" s="10">
        <v>10000</v>
      </c>
      <c r="H25" s="10"/>
      <c r="I25" s="10"/>
    </row>
    <row r="26" spans="1:9" ht="39" customHeight="1" x14ac:dyDescent="0.2">
      <c r="A26" s="11" t="str">
        <f>[3]Документ!A93</f>
        <v xml:space="preserve">        Мероприятия в сфере пожарной безопасности</v>
      </c>
      <c r="B26" s="4" t="str">
        <f t="shared" ref="B26:D26" si="2">B25</f>
        <v>922</v>
      </c>
      <c r="C26" s="15" t="str">
        <f t="shared" si="2"/>
        <v>03</v>
      </c>
      <c r="D26" s="15" t="str">
        <f t="shared" si="2"/>
        <v>10</v>
      </c>
      <c r="E26" s="4" t="s">
        <v>41</v>
      </c>
      <c r="F26" s="12"/>
      <c r="G26" s="10">
        <v>10000</v>
      </c>
      <c r="H26" s="10"/>
      <c r="I26" s="10"/>
    </row>
    <row r="27" spans="1:9" ht="40.5" customHeight="1" x14ac:dyDescent="0.2">
      <c r="A27" s="11" t="s">
        <v>28</v>
      </c>
      <c r="B27" s="4" t="s">
        <v>21</v>
      </c>
      <c r="C27" s="4" t="s">
        <v>39</v>
      </c>
      <c r="D27" s="4" t="s">
        <v>40</v>
      </c>
      <c r="E27" s="4" t="s">
        <v>41</v>
      </c>
      <c r="F27" s="4" t="s">
        <v>29</v>
      </c>
      <c r="G27" s="10">
        <v>10000</v>
      </c>
      <c r="H27" s="10"/>
      <c r="I27" s="10"/>
    </row>
    <row r="28" spans="1:9" ht="48.95" customHeight="1" x14ac:dyDescent="0.2">
      <c r="A28" s="11" t="s">
        <v>30</v>
      </c>
      <c r="B28" s="4" t="s">
        <v>21</v>
      </c>
      <c r="C28" s="4" t="s">
        <v>39</v>
      </c>
      <c r="D28" s="4" t="s">
        <v>40</v>
      </c>
      <c r="E28" s="4" t="s">
        <v>41</v>
      </c>
      <c r="F28" s="4" t="s">
        <v>31</v>
      </c>
      <c r="G28" s="10">
        <v>10000</v>
      </c>
      <c r="H28" s="10"/>
      <c r="I28" s="10"/>
    </row>
    <row r="29" spans="1:9" ht="26.25" customHeight="1" x14ac:dyDescent="0.2">
      <c r="A29" s="9" t="str">
        <f>[3]Документ!A117</f>
        <v xml:space="preserve">    ЖИЛИЩНО-КОММУНАЛЬНОЕ ХОЗЯЙСТВО</v>
      </c>
      <c r="B29" s="4" t="s">
        <v>21</v>
      </c>
      <c r="C29" s="15" t="s">
        <v>42</v>
      </c>
      <c r="D29" s="15" t="s">
        <v>0</v>
      </c>
      <c r="E29" s="4" t="s">
        <v>0</v>
      </c>
      <c r="F29" s="4" t="s">
        <v>0</v>
      </c>
      <c r="G29" s="10">
        <f>G30</f>
        <v>13430.539999999999</v>
      </c>
      <c r="H29" s="10">
        <f>H30</f>
        <v>17535.34</v>
      </c>
      <c r="I29" s="10"/>
    </row>
    <row r="30" spans="1:9" ht="27.75" customHeight="1" x14ac:dyDescent="0.2">
      <c r="A30" s="9" t="str">
        <f>[3]Документ!A118</f>
        <v xml:space="preserve">      Благоустройство</v>
      </c>
      <c r="B30" s="4" t="s">
        <v>21</v>
      </c>
      <c r="C30" s="15" t="s">
        <v>42</v>
      </c>
      <c r="D30" s="15" t="s">
        <v>39</v>
      </c>
      <c r="E30" s="4" t="s">
        <v>0</v>
      </c>
      <c r="F30" s="4" t="s">
        <v>0</v>
      </c>
      <c r="G30" s="10">
        <f>G31+G34+G37+G40</f>
        <v>13430.539999999999</v>
      </c>
      <c r="H30" s="10">
        <f>H31+H34+H37+H40</f>
        <v>17535.34</v>
      </c>
      <c r="I30" s="10"/>
    </row>
    <row r="31" spans="1:9" ht="27.75" customHeight="1" x14ac:dyDescent="0.2">
      <c r="A31" s="14" t="str">
        <f>[3]Документ!A119</f>
        <v xml:space="preserve">        Организация и содержание местзахоронения (кладбищ)</v>
      </c>
      <c r="B31" s="4" t="s">
        <v>21</v>
      </c>
      <c r="C31" s="15" t="s">
        <v>42</v>
      </c>
      <c r="D31" s="15" t="s">
        <v>39</v>
      </c>
      <c r="E31" s="4" t="s">
        <v>43</v>
      </c>
      <c r="F31" s="4"/>
      <c r="G31" s="10">
        <v>10000</v>
      </c>
      <c r="H31" s="10"/>
      <c r="I31" s="10"/>
    </row>
    <row r="32" spans="1:9" ht="39.75" customHeight="1" x14ac:dyDescent="0.2">
      <c r="A32" s="11" t="s">
        <v>28</v>
      </c>
      <c r="B32" s="4" t="s">
        <v>21</v>
      </c>
      <c r="C32" s="15" t="s">
        <v>42</v>
      </c>
      <c r="D32" s="15" t="s">
        <v>39</v>
      </c>
      <c r="E32" s="4" t="s">
        <v>43</v>
      </c>
      <c r="F32" s="4" t="s">
        <v>29</v>
      </c>
      <c r="G32" s="10">
        <v>10000</v>
      </c>
      <c r="H32" s="10"/>
      <c r="I32" s="10"/>
    </row>
    <row r="33" spans="1:9" ht="42.75" customHeight="1" x14ac:dyDescent="0.2">
      <c r="A33" s="11" t="s">
        <v>30</v>
      </c>
      <c r="B33" s="4" t="s">
        <v>21</v>
      </c>
      <c r="C33" s="15" t="s">
        <v>42</v>
      </c>
      <c r="D33" s="15" t="s">
        <v>39</v>
      </c>
      <c r="E33" s="4" t="s">
        <v>43</v>
      </c>
      <c r="F33" s="4" t="s">
        <v>31</v>
      </c>
      <c r="G33" s="10">
        <v>10000</v>
      </c>
      <c r="H33" s="10"/>
      <c r="I33" s="10"/>
    </row>
    <row r="34" spans="1:9" ht="28.5" customHeight="1" x14ac:dyDescent="0.2">
      <c r="A34" s="11" t="str">
        <f>[3]Документ!$A$137</f>
        <v xml:space="preserve">        Мероприятия по благоустройству</v>
      </c>
      <c r="B34" s="4" t="str">
        <f t="shared" ref="B34:D36" si="3">B33</f>
        <v>922</v>
      </c>
      <c r="C34" s="15" t="str">
        <f t="shared" si="3"/>
        <v>05</v>
      </c>
      <c r="D34" s="15" t="str">
        <f t="shared" si="3"/>
        <v>03</v>
      </c>
      <c r="E34" s="4" t="s">
        <v>44</v>
      </c>
      <c r="F34" s="4"/>
      <c r="G34" s="10">
        <v>17832.96</v>
      </c>
      <c r="H34" s="10"/>
      <c r="I34" s="10"/>
    </row>
    <row r="35" spans="1:9" ht="42.75" customHeight="1" x14ac:dyDescent="0.2">
      <c r="A35" s="11" t="str">
        <f t="shared" ref="A35:A36" si="4">A27</f>
        <v>Закупка товаров, работ и услуг для обеспечения государственных (муниципальных) нужд</v>
      </c>
      <c r="B35" s="4" t="str">
        <f t="shared" si="3"/>
        <v>922</v>
      </c>
      <c r="C35" s="15" t="str">
        <f t="shared" si="3"/>
        <v>05</v>
      </c>
      <c r="D35" s="15" t="str">
        <f t="shared" si="3"/>
        <v>03</v>
      </c>
      <c r="E35" s="4" t="s">
        <v>44</v>
      </c>
      <c r="F35" s="4" t="s">
        <v>29</v>
      </c>
      <c r="G35" s="10">
        <v>17832.96</v>
      </c>
      <c r="H35" s="10"/>
      <c r="I35" s="10"/>
    </row>
    <row r="36" spans="1:9" ht="43.5" customHeight="1" x14ac:dyDescent="0.2">
      <c r="A36" s="11" t="str">
        <f t="shared" si="4"/>
        <v>Иные закупки товаров, работ и услуг для обеспечения государственных (муниципальных) нужд</v>
      </c>
      <c r="B36" s="4" t="str">
        <f t="shared" si="3"/>
        <v>922</v>
      </c>
      <c r="C36" s="15" t="str">
        <f t="shared" si="3"/>
        <v>05</v>
      </c>
      <c r="D36" s="15" t="str">
        <f t="shared" si="3"/>
        <v>03</v>
      </c>
      <c r="E36" s="4" t="s">
        <v>44</v>
      </c>
      <c r="F36" s="12" t="s">
        <v>31</v>
      </c>
      <c r="G36" s="10">
        <v>17832.96</v>
      </c>
      <c r="H36" s="10"/>
      <c r="I36" s="10"/>
    </row>
    <row r="37" spans="1:9" ht="23.25" customHeight="1" x14ac:dyDescent="0.2">
      <c r="A37" s="11" t="str">
        <f>[4]Документ!$A$123</f>
        <v xml:space="preserve">        Реализация инициативных проектов</v>
      </c>
      <c r="B37" s="4" t="s">
        <v>21</v>
      </c>
      <c r="C37" s="15" t="s">
        <v>42</v>
      </c>
      <c r="D37" s="15" t="s">
        <v>39</v>
      </c>
      <c r="E37" s="4" t="s">
        <v>45</v>
      </c>
      <c r="F37" s="4"/>
      <c r="G37" s="10">
        <f>G38</f>
        <v>-29750</v>
      </c>
      <c r="H37" s="10"/>
      <c r="I37" s="10"/>
    </row>
    <row r="38" spans="1:9" ht="48.95" customHeight="1" x14ac:dyDescent="0.2">
      <c r="A38" s="11" t="str">
        <f t="shared" ref="A38:A39" si="5">A35</f>
        <v>Закупка товаров, работ и услуг для обеспечения государственных (муниципальных) нужд</v>
      </c>
      <c r="B38" s="4" t="s">
        <v>21</v>
      </c>
      <c r="C38" s="4" t="s">
        <v>42</v>
      </c>
      <c r="D38" s="4" t="s">
        <v>39</v>
      </c>
      <c r="E38" s="4" t="s">
        <v>45</v>
      </c>
      <c r="F38" s="4" t="s">
        <v>29</v>
      </c>
      <c r="G38" s="10">
        <f>G39</f>
        <v>-29750</v>
      </c>
      <c r="H38" s="10"/>
      <c r="I38" s="10"/>
    </row>
    <row r="39" spans="1:9" ht="48.95" customHeight="1" x14ac:dyDescent="0.2">
      <c r="A39" s="11" t="str">
        <f t="shared" si="5"/>
        <v>Иные закупки товаров, работ и услуг для обеспечения государственных (муниципальных) нужд</v>
      </c>
      <c r="B39" s="4" t="s">
        <v>21</v>
      </c>
      <c r="C39" s="4" t="s">
        <v>42</v>
      </c>
      <c r="D39" s="4" t="s">
        <v>39</v>
      </c>
      <c r="E39" s="4" t="s">
        <v>45</v>
      </c>
      <c r="F39" s="4" t="s">
        <v>31</v>
      </c>
      <c r="G39" s="10">
        <v>-29750</v>
      </c>
      <c r="H39" s="10"/>
      <c r="I39" s="10"/>
    </row>
    <row r="40" spans="1:9" ht="54.75" customHeight="1" x14ac:dyDescent="0.2">
      <c r="A40" s="11" t="str">
        <f>[3]Документ!A125</f>
        <v xml:space="preserve">        Реализация федеральной целевой программы "Увековечение памяти погибших при защите Отечества на 2019-2024 годы"</v>
      </c>
      <c r="B40" s="4">
        <v>922</v>
      </c>
      <c r="C40" s="4" t="s">
        <v>42</v>
      </c>
      <c r="D40" s="4" t="s">
        <v>39</v>
      </c>
      <c r="E40" s="4" t="s">
        <v>47</v>
      </c>
      <c r="F40" s="4"/>
      <c r="G40" s="10">
        <f>G41</f>
        <v>15347.58</v>
      </c>
      <c r="H40" s="10">
        <v>17535.34</v>
      </c>
      <c r="I40" s="10"/>
    </row>
    <row r="41" spans="1:9" ht="35.25" customHeight="1" x14ac:dyDescent="0.2">
      <c r="A41" s="11" t="str">
        <f>[3]Документ!A126</f>
        <v xml:space="preserve">          Закупка товаров, работ и услуг для обеспечения государственных (муниципальных) нужд</v>
      </c>
      <c r="B41" s="4">
        <v>922</v>
      </c>
      <c r="C41" s="4" t="s">
        <v>42</v>
      </c>
      <c r="D41" s="4" t="s">
        <v>39</v>
      </c>
      <c r="E41" s="4" t="s">
        <v>47</v>
      </c>
      <c r="F41" s="4" t="s">
        <v>29</v>
      </c>
      <c r="G41" s="10">
        <f>G42</f>
        <v>15347.58</v>
      </c>
      <c r="H41" s="10">
        <v>17535.34</v>
      </c>
      <c r="I41" s="10"/>
    </row>
    <row r="42" spans="1:9" ht="37.5" customHeight="1" x14ac:dyDescent="0.2">
      <c r="A42" s="11" t="str">
        <f>[3]Документ!A127</f>
        <v xml:space="preserve">            Иные закупки товаров, работ и услуг для обеспечения государственных (муниципальных) нужд</v>
      </c>
      <c r="B42" s="4">
        <v>922</v>
      </c>
      <c r="C42" s="4" t="s">
        <v>42</v>
      </c>
      <c r="D42" s="4" t="s">
        <v>39</v>
      </c>
      <c r="E42" s="4" t="s">
        <v>47</v>
      </c>
      <c r="F42" s="4" t="s">
        <v>31</v>
      </c>
      <c r="G42" s="10">
        <f>767.38+14580.2</f>
        <v>15347.58</v>
      </c>
      <c r="H42" s="10">
        <v>17535.34</v>
      </c>
      <c r="I42" s="10"/>
    </row>
    <row r="43" spans="1:9" ht="15" customHeight="1" x14ac:dyDescent="0.2">
      <c r="A43" s="17" t="s">
        <v>32</v>
      </c>
      <c r="B43" s="17"/>
      <c r="C43" s="17"/>
      <c r="D43" s="17"/>
      <c r="E43" s="17"/>
      <c r="F43" s="17"/>
      <c r="G43" s="8">
        <f>G14</f>
        <v>70497</v>
      </c>
      <c r="H43" s="8">
        <v>16658.580000000002</v>
      </c>
      <c r="I43" s="8"/>
    </row>
    <row r="48" spans="1:9" x14ac:dyDescent="0.2">
      <c r="G48" s="16"/>
    </row>
  </sheetData>
  <mergeCells count="9">
    <mergeCell ref="A43:F43"/>
    <mergeCell ref="F7:I7"/>
    <mergeCell ref="F8:H8"/>
    <mergeCell ref="F9:I9"/>
    <mergeCell ref="F3:I3"/>
    <mergeCell ref="F4:I4"/>
    <mergeCell ref="A10:I10"/>
    <mergeCell ref="F5:I5"/>
    <mergeCell ref="A11:I11"/>
  </mergeCells>
  <pageMargins left="0.19685039370078741" right="0" top="0" bottom="0" header="0" footer="0"/>
  <pageSetup paperSize="9" scale="76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2023-04-17T06:25:45Z</dcterms:modified>
</cp:coreProperties>
</file>