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557F05FF-CC34-4768-818E-DED38060753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Table1!$A$1:$J$73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1" l="1"/>
  <c r="A54" i="1"/>
  <c r="A49" i="1"/>
  <c r="A44" i="1"/>
  <c r="A39" i="1"/>
  <c r="A34" i="1"/>
  <c r="H61" i="1"/>
  <c r="H26" i="1"/>
  <c r="H22" i="1"/>
  <c r="H20" i="1"/>
  <c r="H53" i="1" l="1"/>
  <c r="H54" i="1"/>
  <c r="H55" i="1"/>
  <c r="A48" i="1"/>
  <c r="H43" i="1" l="1"/>
  <c r="H16" i="1" s="1"/>
  <c r="H44" i="1"/>
  <c r="H45" i="1"/>
  <c r="H46" i="1"/>
  <c r="A38" i="1"/>
  <c r="A40" i="1"/>
  <c r="A41" i="1"/>
  <c r="A42" i="1"/>
  <c r="A33" i="1"/>
  <c r="A35" i="1"/>
  <c r="A36" i="1"/>
  <c r="A37" i="1"/>
  <c r="E45" i="1" l="1"/>
  <c r="E46" i="1"/>
  <c r="E47" i="1"/>
  <c r="A46" i="1"/>
  <c r="A47" i="1"/>
  <c r="D44" i="1"/>
  <c r="D45" i="1"/>
  <c r="D46" i="1"/>
  <c r="D47" i="1"/>
  <c r="A55" i="1" l="1"/>
  <c r="A53" i="1"/>
  <c r="D55" i="1"/>
  <c r="D56" i="1"/>
  <c r="F51" i="1"/>
  <c r="F52" i="1" s="1"/>
  <c r="C50" i="1"/>
  <c r="C51" i="1" s="1"/>
  <c r="C52" i="1" s="1"/>
  <c r="D51" i="1"/>
  <c r="D52" i="1" s="1"/>
  <c r="E50" i="1"/>
  <c r="E51" i="1" s="1"/>
  <c r="E52" i="1" s="1"/>
  <c r="A50" i="1"/>
  <c r="C40" i="1"/>
  <c r="C41" i="1" s="1"/>
  <c r="C42" i="1" s="1"/>
  <c r="C43" i="1" s="1"/>
  <c r="C44" i="1" s="1"/>
  <c r="C45" i="1" s="1"/>
  <c r="C46" i="1" s="1"/>
  <c r="C47" i="1" s="1"/>
  <c r="D40" i="1"/>
  <c r="D41" i="1" s="1"/>
  <c r="D42" i="1" s="1"/>
  <c r="E40" i="1"/>
  <c r="E41" i="1" s="1"/>
  <c r="E42" i="1" s="1"/>
  <c r="H37" i="1"/>
  <c r="G36" i="1"/>
  <c r="G37" i="1"/>
  <c r="F36" i="1"/>
  <c r="F37" i="1" s="1"/>
  <c r="C35" i="1"/>
  <c r="C36" i="1" s="1"/>
  <c r="C37" i="1" s="1"/>
  <c r="D35" i="1"/>
  <c r="D36" i="1" s="1"/>
  <c r="D37" i="1" s="1"/>
  <c r="E35" i="1"/>
  <c r="E36" i="1" s="1"/>
  <c r="E37" i="1" s="1"/>
  <c r="B36" i="1"/>
  <c r="B41" i="1" s="1"/>
  <c r="B37" i="1"/>
  <c r="B42" i="1" s="1"/>
  <c r="B43" i="1" s="1"/>
  <c r="B44" i="1" s="1"/>
  <c r="B45" i="1" s="1"/>
  <c r="B46" i="1" s="1"/>
  <c r="B47" i="1" s="1"/>
  <c r="A63" i="1"/>
  <c r="A62" i="1"/>
  <c r="F63" i="1"/>
  <c r="B27" i="1"/>
  <c r="C27" i="1"/>
  <c r="D27" i="1"/>
  <c r="E27" i="1"/>
  <c r="F27" i="1"/>
  <c r="A27" i="1"/>
  <c r="B28" i="1"/>
  <c r="B29" i="1" s="1"/>
  <c r="B30" i="1" s="1"/>
  <c r="B35" i="1" s="1"/>
  <c r="B40" i="1" s="1"/>
  <c r="C28" i="1"/>
  <c r="C29" i="1" s="1"/>
  <c r="C30" i="1" s="1"/>
  <c r="D28" i="1"/>
  <c r="D29" i="1" s="1"/>
  <c r="D30" i="1" s="1"/>
  <c r="E28" i="1"/>
  <c r="E29" i="1" s="1"/>
  <c r="E30" i="1" s="1"/>
  <c r="F28" i="1"/>
  <c r="F29" i="1" s="1"/>
  <c r="F30" i="1" s="1"/>
  <c r="B33" i="1" l="1"/>
  <c r="B38" i="1" s="1"/>
  <c r="B48" i="1" s="1"/>
  <c r="B34" i="1"/>
  <c r="B39" i="1" s="1"/>
  <c r="B49" i="1" s="1"/>
  <c r="B50" i="1" s="1"/>
  <c r="B51" i="1" s="1"/>
  <c r="B52" i="1" s="1"/>
  <c r="A65" i="1"/>
  <c r="B65" i="1"/>
  <c r="B62" i="1" s="1"/>
  <c r="C65" i="1"/>
  <c r="C62" i="1" s="1"/>
  <c r="D65" i="1"/>
  <c r="D62" i="1" s="1"/>
  <c r="E65" i="1"/>
  <c r="E62" i="1" s="1"/>
  <c r="F65" i="1"/>
  <c r="G65" i="1"/>
  <c r="A66" i="1"/>
  <c r="B66" i="1"/>
  <c r="B64" i="1" s="1"/>
  <c r="B63" i="1" s="1"/>
  <c r="C66" i="1"/>
  <c r="C64" i="1" s="1"/>
  <c r="C63" i="1" s="1"/>
  <c r="D66" i="1"/>
  <c r="D64" i="1" s="1"/>
  <c r="D63" i="1" s="1"/>
  <c r="E66" i="1"/>
  <c r="E64" i="1" s="1"/>
  <c r="E63" i="1" s="1"/>
  <c r="F66" i="1"/>
  <c r="G66" i="1"/>
  <c r="A67" i="1"/>
  <c r="B67" i="1"/>
  <c r="C67" i="1"/>
  <c r="D67" i="1"/>
  <c r="E67" i="1"/>
  <c r="F67" i="1"/>
  <c r="G67" i="1"/>
  <c r="B61" i="1"/>
  <c r="C61" i="1"/>
  <c r="D61" i="1"/>
  <c r="E61" i="1"/>
  <c r="A58" i="1"/>
  <c r="B58" i="1"/>
  <c r="C58" i="1"/>
  <c r="D58" i="1"/>
  <c r="A18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A17" i="1"/>
  <c r="A19" i="1"/>
  <c r="A20" i="1"/>
  <c r="A21" i="1"/>
  <c r="A28" i="1" s="1"/>
  <c r="A64" i="1" s="1"/>
  <c r="A22" i="1"/>
  <c r="A29" i="1" s="1"/>
  <c r="A51" i="1" s="1"/>
  <c r="A56" i="1" s="1"/>
  <c r="A23" i="1"/>
  <c r="A30" i="1" s="1"/>
  <c r="A52" i="1" s="1"/>
  <c r="A57" i="1" s="1"/>
  <c r="A31" i="1"/>
  <c r="C57" i="1" l="1"/>
  <c r="C56" i="1"/>
  <c r="H59" i="1"/>
  <c r="H60" i="1"/>
  <c r="H58" i="1"/>
  <c r="H73" i="1" l="1"/>
  <c r="A59" i="1"/>
  <c r="H71" i="1" l="1"/>
  <c r="H70" i="1" s="1"/>
  <c r="H69" i="1" s="1"/>
  <c r="H68" i="1" s="1"/>
  <c r="D8" i="1" l="1"/>
</calcChain>
</file>

<file path=xl/sharedStrings.xml><?xml version="1.0" encoding="utf-8"?>
<sst xmlns="http://schemas.openxmlformats.org/spreadsheetml/2006/main" count="86" uniqueCount="48">
  <si>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</si>
  <si>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</si>
  <si>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</si>
  <si>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</si>
  <si>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</si>
  <si>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</si>
  <si>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</si>
  <si>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</si>
  <si>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</si>
  <si>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</si>
  <si>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</si>
  <si>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</si>
  <si>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</si>
  <si>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</si>
  <si>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</si>
  <si>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</si>
  <si>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</si>
  <si>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</si>
  <si>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</si>
  <si>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</t>
  </si>
  <si>
    <t>12</t>
  </si>
  <si>
    <t>922</t>
  </si>
  <si>
    <t>80040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</si>
  <si>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</si>
  <si>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</si>
  <si>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</si>
  <si>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</si>
  <si>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</si>
  <si>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</si>
  <si>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</si>
  <si>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</si>
  <si>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</si>
  <si>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</si>
  <si>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</si>
  <si>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2023 год</t>
  </si>
  <si>
    <t>Приложение 2</t>
  </si>
  <si>
    <t>2024 год</t>
  </si>
  <si>
    <t>" О бюджете Воробейнского сельского поселения Жирятинского муниципального района Брянскойобласти на 2022 год и на плановый период 2023 и 2024 годов"</t>
  </si>
  <si>
    <t>Приложение 3.1</t>
  </si>
  <si>
    <t>Руководство и управление в сфере установленных функций органов местного самоуправления</t>
  </si>
  <si>
    <t>от 14 декабря 2022 года № 4-114</t>
  </si>
  <si>
    <t>"О внесении изменений в решение Воробейнского сельского Совета народных депутатов от 14 декабря 2022 года № 4-114 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</si>
  <si>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 бюджета Воробейнского сельского поселения Жирятинского муниципального района Брянской области на 2023 год и плановый период 2024 и 2025 годов </t>
  </si>
  <si>
    <t>Исполнение судебных актов</t>
  </si>
  <si>
    <r>
      <t xml:space="preserve">Комплексное социально-экономическое развитие Воробейнского сельского поселения </t>
    </r>
    <r>
      <rPr>
        <b/>
        <sz val="12"/>
        <color rgb="FF0070C0"/>
        <rFont val="Times New Roman"/>
        <family val="1"/>
        <charset val="204"/>
      </rPr>
      <t>(2023-2025 годы)</t>
    </r>
  </si>
  <si>
    <t>2025 год</t>
  </si>
  <si>
    <t>Развитие и совершенствование сети автомобильных дорог местного значения</t>
  </si>
  <si>
    <t xml:space="preserve">от 25 декабря 2023 года  № 4-141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</si>
</sst>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9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3.&#1055;&#1088;&#1080;&#1083;&#1086;&#1078;&#1077;&#1085;&#1080;&#1077;%203%20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%202023-2025&#1053;&#1086;&#1074;&#1072;&#1103;%20&#1087;&#1072;&#1087;&#1082;&#1072;/1.3%20&#1055;&#1088;&#1080;&#1083;%203%20&#1055;&#1088;&#1086;&#1075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56;&#1054;&#1045;&#1058;&#1067;%20&#1041;&#1070;&#1044;&#1046;&#1045;&#1058;&#1054;&#1042;/&#1055;&#1088;&#1086;&#1077;&#1082;&#1090;%20&#1073;&#1102;&#1076;&#1078;&#1077;&#1090;&#1072;%202023-2025/_(&#1041;&#1070;&#1044;&#1046;&#1045;&#1058;(&#1052;&#1059;&#1053;))5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1">
          <cell r="A11" t="str">
            <v>Осуществление первичного воинского учета на территориях, где отсутствуют военные комиссариаты</v>
          </cell>
          <cell r="B11" t="str">
            <v>22</v>
          </cell>
          <cell r="C11" t="str">
            <v>0</v>
          </cell>
          <cell r="D11" t="str">
            <v>11</v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>22</v>
          </cell>
          <cell r="C12" t="str">
            <v>0</v>
          </cell>
          <cell r="D12" t="str">
            <v>11</v>
          </cell>
          <cell r="E12" t="str">
            <v>922</v>
          </cell>
          <cell r="F12" t="str">
            <v/>
          </cell>
          <cell r="G12" t="str">
            <v/>
          </cell>
        </row>
        <row r="13">
          <cell r="A13" t="str">
            <v>Осуществление первичного воинского учета на территориях, где отсутствуют военные комиссариаты</v>
          </cell>
          <cell r="B13" t="str">
            <v>22</v>
          </cell>
          <cell r="C13" t="str">
            <v>0</v>
          </cell>
          <cell r="D13" t="str">
            <v>11</v>
          </cell>
          <cell r="E13" t="str">
            <v>922</v>
          </cell>
          <cell r="F13" t="str">
            <v>51180</v>
          </cell>
          <cell r="G13" t="str">
            <v/>
          </cell>
        </row>
        <row r="14">
          <cell r="A1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14" t="str">
            <v>22</v>
          </cell>
          <cell r="C14" t="str">
            <v>0</v>
          </cell>
          <cell r="D14" t="str">
            <v>11</v>
          </cell>
          <cell r="E14" t="str">
            <v>922</v>
          </cell>
          <cell r="F14" t="str">
            <v>51180</v>
          </cell>
          <cell r="G14" t="str">
            <v>100</v>
          </cell>
        </row>
        <row r="15">
          <cell r="A15" t="str">
            <v>Расходы на выплаты персоналу государственных (муниципальных) органов</v>
          </cell>
          <cell r="B15" t="str">
            <v>22</v>
          </cell>
          <cell r="C15" t="str">
            <v>0</v>
          </cell>
          <cell r="D15" t="str">
            <v>11</v>
          </cell>
          <cell r="E15" t="str">
            <v>922</v>
          </cell>
          <cell r="F15" t="str">
            <v>51180</v>
          </cell>
          <cell r="G15" t="str">
            <v>120</v>
          </cell>
        </row>
        <row r="16">
          <cell r="A16" t="str">
            <v>Закупка товаров, работ и услуг для обеспечения государственных (муниципальных) нужд</v>
          </cell>
          <cell r="B16" t="str">
            <v>22</v>
          </cell>
          <cell r="C16" t="str">
            <v>0</v>
          </cell>
          <cell r="D16" t="str">
            <v>11</v>
          </cell>
          <cell r="E16" t="str">
            <v>922</v>
          </cell>
          <cell r="F16" t="str">
            <v>51180</v>
          </cell>
          <cell r="G16" t="str">
            <v>200</v>
          </cell>
        </row>
        <row r="17">
          <cell r="A17" t="str">
            <v>Иные закупки товаров, работ и услуг для обеспечения государственных (муниципальных) нужд</v>
          </cell>
          <cell r="B17" t="str">
            <v>22</v>
          </cell>
          <cell r="C17" t="str">
            <v>0</v>
          </cell>
          <cell r="D17" t="str">
            <v>11</v>
          </cell>
          <cell r="E17" t="str">
            <v>922</v>
          </cell>
          <cell r="F17" t="str">
            <v>51180</v>
          </cell>
          <cell r="G17" t="str">
            <v>240</v>
          </cell>
        </row>
        <row r="25">
          <cell r="A25" t="str">
            <v>Иные бюджетные ассигнования</v>
          </cell>
        </row>
        <row r="98">
          <cell r="A98" t="str">
            <v>Непрограммная деятельность</v>
          </cell>
          <cell r="B98" t="str">
            <v>30</v>
          </cell>
          <cell r="C98" t="str">
            <v/>
          </cell>
          <cell r="D98" t="str">
            <v/>
          </cell>
        </row>
        <row r="99">
          <cell r="B99" t="str">
            <v>30</v>
          </cell>
          <cell r="C99" t="str">
            <v>0</v>
          </cell>
          <cell r="D99" t="str">
            <v>00</v>
          </cell>
          <cell r="E99" t="str">
            <v>922</v>
          </cell>
        </row>
        <row r="106">
          <cell r="A106" t="str">
            <v>Резервный фонд местной администрации</v>
          </cell>
          <cell r="B106" t="str">
            <v>30</v>
          </cell>
          <cell r="C106" t="str">
            <v>0</v>
          </cell>
          <cell r="D106" t="str">
            <v>00</v>
          </cell>
          <cell r="E106" t="str">
            <v>922</v>
          </cell>
          <cell r="F106" t="str">
            <v>83030</v>
          </cell>
          <cell r="G106" t="str">
            <v/>
          </cell>
        </row>
        <row r="107">
          <cell r="A107" t="str">
            <v>Иные бюджетные ассигнования</v>
          </cell>
          <cell r="B107" t="str">
            <v>30</v>
          </cell>
          <cell r="C107" t="str">
            <v>0</v>
          </cell>
          <cell r="D107" t="str">
            <v>00</v>
          </cell>
          <cell r="E107" t="str">
            <v>922</v>
          </cell>
          <cell r="F107" t="str">
            <v>83030</v>
          </cell>
          <cell r="G107" t="str">
            <v>800</v>
          </cell>
        </row>
        <row r="108">
          <cell r="A108" t="str">
            <v>Резервные средства</v>
          </cell>
          <cell r="B108" t="str">
            <v>30</v>
          </cell>
          <cell r="C108" t="str">
            <v>0</v>
          </cell>
          <cell r="D108" t="str">
            <v>00</v>
          </cell>
          <cell r="E108" t="str">
            <v>922</v>
          </cell>
          <cell r="F108" t="str">
            <v>83030</v>
          </cell>
          <cell r="G108" t="str">
            <v>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7">
          <cell r="A27" t="str">
            <v>Эксплуатация и содержание имущества казны муниципального образования</v>
          </cell>
        </row>
        <row r="29">
          <cell r="A29" t="str">
            <v>Эксплуатация и содержание имущества казны муниципального образования</v>
          </cell>
        </row>
        <row r="30">
          <cell r="A30" t="str">
            <v>Закупка товаров, работ и услуг для обеспечения государственных (муниципальных) нужд</v>
          </cell>
        </row>
        <row r="31">
          <cell r="A31" t="str">
            <v>Иные закупки товаров, работ и услуг для обеспечения государственных (муниципальных) нужд</v>
          </cell>
        </row>
        <row r="32">
          <cell r="A32" t="str">
            <v>Выплата муниципальных пенсий (доплат к государственным пенсиям)</v>
          </cell>
        </row>
        <row r="34">
          <cell r="A34" t="str">
            <v>Выплата муниципальных пенсий (доплат к государственным пенсиям)</v>
          </cell>
        </row>
        <row r="35">
          <cell r="A35" t="str">
            <v>Социальное обеспечение и иные выплаты населению</v>
          </cell>
        </row>
        <row r="36">
          <cell r="A36" t="str">
            <v>Публичные нормативные социальные выплаты гражданам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6">
          <cell r="A16" t="str">
            <v>Функционирование высшего должностного лица субъекта Российской Федерации и муниципального образования</v>
          </cell>
        </row>
        <row r="68">
          <cell r="A68" t="str">
            <v>Организация и содержание местзахоронения (кладбищ)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3">
          <cell r="A23" t="str">
            <v>Обеспечение деятельности главы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="90" zoomScaleNormal="100" zoomScaleSheetLayoutView="90" workbookViewId="0">
      <selection activeCell="D3" sqref="D3:K3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88" t="s">
        <v>35</v>
      </c>
      <c r="H1" s="88"/>
      <c r="I1" s="88"/>
      <c r="J1" s="88"/>
      <c r="K1" s="4"/>
      <c r="L1" s="4"/>
    </row>
    <row r="2" spans="1:12" ht="15.75" customHeight="1" x14ac:dyDescent="0.2">
      <c r="D2" s="89" t="s">
        <v>28</v>
      </c>
      <c r="E2" s="89"/>
      <c r="F2" s="89"/>
      <c r="G2" s="89"/>
      <c r="H2" s="89"/>
      <c r="I2" s="89"/>
      <c r="J2" s="89"/>
      <c r="K2" s="89"/>
    </row>
    <row r="3" spans="1:12" ht="20.25" customHeight="1" x14ac:dyDescent="0.2">
      <c r="D3" s="89" t="s">
        <v>47</v>
      </c>
      <c r="E3" s="89"/>
      <c r="F3" s="89"/>
      <c r="G3" s="89"/>
      <c r="H3" s="89"/>
      <c r="I3" s="89"/>
      <c r="J3" s="89"/>
      <c r="K3" s="89"/>
    </row>
    <row r="4" spans="1:12" ht="69" customHeight="1" x14ac:dyDescent="0.2">
      <c r="D4" s="89" t="s">
        <v>41</v>
      </c>
      <c r="E4" s="89"/>
      <c r="F4" s="89"/>
      <c r="G4" s="89"/>
      <c r="H4" s="89"/>
      <c r="I4" s="89"/>
      <c r="J4" s="89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90" t="s">
        <v>38</v>
      </c>
      <c r="J6" s="90"/>
      <c r="K6" s="90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90" t="str">
        <f>[1]Лист1!$D$11</f>
        <v xml:space="preserve">к решению Воробейнского сельского Совета народных депутатов </v>
      </c>
      <c r="E8" s="90"/>
      <c r="F8" s="90"/>
      <c r="G8" s="90"/>
      <c r="H8" s="90"/>
      <c r="I8" s="90"/>
      <c r="J8" s="90"/>
      <c r="K8" s="90"/>
    </row>
    <row r="9" spans="1:12" ht="15" x14ac:dyDescent="0.2">
      <c r="A9" t="s">
        <v>0</v>
      </c>
      <c r="D9" s="90" t="s">
        <v>40</v>
      </c>
      <c r="E9" s="90"/>
      <c r="F9" s="90"/>
      <c r="G9" s="90"/>
      <c r="H9" s="90"/>
      <c r="I9" s="90"/>
      <c r="J9" s="90"/>
      <c r="K9" s="90"/>
    </row>
    <row r="10" spans="1:12" ht="48" customHeight="1" x14ac:dyDescent="0.2">
      <c r="D10" s="90" t="s">
        <v>37</v>
      </c>
      <c r="E10" s="90"/>
      <c r="F10" s="90"/>
      <c r="G10" s="90"/>
      <c r="H10" s="90"/>
      <c r="I10" s="90"/>
      <c r="J10" s="90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91" t="s">
        <v>0</v>
      </c>
      <c r="J11" s="91"/>
    </row>
    <row r="12" spans="1:12" ht="63.75" customHeight="1" x14ac:dyDescent="0.2">
      <c r="A12" s="86" t="s">
        <v>42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2" ht="15" customHeight="1" x14ac:dyDescent="0.2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34</v>
      </c>
      <c r="I14" s="3" t="s">
        <v>36</v>
      </c>
      <c r="J14" s="3" t="s">
        <v>45</v>
      </c>
    </row>
    <row r="15" spans="1:12" ht="20.85" customHeight="1" x14ac:dyDescent="0.2">
      <c r="A15" s="3" t="s">
        <v>9</v>
      </c>
      <c r="B15" s="3" t="s">
        <v>10</v>
      </c>
      <c r="C15" s="3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3" t="s">
        <v>16</v>
      </c>
      <c r="I15" s="3" t="s">
        <v>17</v>
      </c>
      <c r="J15" s="3" t="s">
        <v>18</v>
      </c>
    </row>
    <row r="16" spans="1:12" ht="48" customHeight="1" x14ac:dyDescent="0.2">
      <c r="A16" s="39" t="s">
        <v>44</v>
      </c>
      <c r="B16" s="40">
        <v>22</v>
      </c>
      <c r="C16" s="42" t="s">
        <v>0</v>
      </c>
      <c r="D16" s="33" t="s">
        <v>0</v>
      </c>
      <c r="E16" s="33" t="s">
        <v>0</v>
      </c>
      <c r="F16" s="33" t="s">
        <v>0</v>
      </c>
      <c r="G16" s="33" t="s">
        <v>0</v>
      </c>
      <c r="H16" s="34">
        <f>H17+H24+H33+H38+H48+H53+H43</f>
        <v>391032.26</v>
      </c>
      <c r="I16" s="7"/>
      <c r="J16" s="7"/>
    </row>
    <row r="17" spans="1:10" ht="48" customHeight="1" x14ac:dyDescent="0.2">
      <c r="A17" s="46" t="str">
        <f>[2]Table1!A11</f>
        <v>Осуществление первичного воинского учета на территориях, где отсутствуют военные комиссариаты</v>
      </c>
      <c r="B17" s="47" t="str">
        <f>[2]Table1!B11</f>
        <v>22</v>
      </c>
      <c r="C17" s="48" t="str">
        <f>[2]Table1!C11</f>
        <v>0</v>
      </c>
      <c r="D17" s="49" t="str">
        <f>[2]Table1!D11</f>
        <v>11</v>
      </c>
      <c r="E17" s="49" t="str">
        <f>[2]Table1!E11</f>
        <v/>
      </c>
      <c r="F17" s="49" t="str">
        <f>[2]Table1!F11</f>
        <v/>
      </c>
      <c r="G17" s="49" t="str">
        <f>[2]Table1!G11</f>
        <v/>
      </c>
      <c r="H17" s="50">
        <v>0</v>
      </c>
      <c r="I17" s="41"/>
      <c r="J17" s="41"/>
    </row>
    <row r="18" spans="1:10" ht="48" customHeight="1" x14ac:dyDescent="0.2">
      <c r="A18" s="51" t="str">
        <f>$A$25</f>
        <v>Воробейнская сельская администрация Жирятинского района Брянской области</v>
      </c>
      <c r="B18" s="47" t="str">
        <f>[2]Table1!B12</f>
        <v>22</v>
      </c>
      <c r="C18" s="48" t="str">
        <f>[2]Table1!C12</f>
        <v>0</v>
      </c>
      <c r="D18" s="49" t="str">
        <f>[2]Table1!D12</f>
        <v>11</v>
      </c>
      <c r="E18" s="49" t="str">
        <f>[2]Table1!E12</f>
        <v>922</v>
      </c>
      <c r="F18" s="49" t="str">
        <f>[2]Table1!F12</f>
        <v/>
      </c>
      <c r="G18" s="49" t="str">
        <f>[2]Table1!G12</f>
        <v/>
      </c>
      <c r="H18" s="52">
        <v>0</v>
      </c>
      <c r="I18" s="41"/>
      <c r="J18" s="41"/>
    </row>
    <row r="19" spans="1:10" ht="48" customHeight="1" x14ac:dyDescent="0.2">
      <c r="A19" s="51" t="str">
        <f>[2]Table1!A13</f>
        <v>Осуществление первичного воинского учета на территориях, где отсутствуют военные комиссариаты</v>
      </c>
      <c r="B19" s="47" t="str">
        <f>[2]Table1!B13</f>
        <v>22</v>
      </c>
      <c r="C19" s="48" t="str">
        <f>[2]Table1!C13</f>
        <v>0</v>
      </c>
      <c r="D19" s="49" t="str">
        <f>[2]Table1!D13</f>
        <v>11</v>
      </c>
      <c r="E19" s="49" t="str">
        <f>[2]Table1!E13</f>
        <v>922</v>
      </c>
      <c r="F19" s="49" t="str">
        <f>[2]Table1!F13</f>
        <v>51180</v>
      </c>
      <c r="G19" s="49" t="str">
        <f>[2]Table1!G13</f>
        <v/>
      </c>
      <c r="H19" s="52">
        <v>0</v>
      </c>
      <c r="I19" s="41"/>
      <c r="J19" s="41"/>
    </row>
    <row r="20" spans="1:10" ht="89.25" customHeight="1" x14ac:dyDescent="0.2">
      <c r="A20" s="51" t="str">
        <f>[2]Table1!A14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" s="47" t="str">
        <f>[2]Table1!B14</f>
        <v>22</v>
      </c>
      <c r="C20" s="48" t="str">
        <f>[2]Table1!C14</f>
        <v>0</v>
      </c>
      <c r="D20" s="49" t="str">
        <f>[2]Table1!D14</f>
        <v>11</v>
      </c>
      <c r="E20" s="49" t="str">
        <f>[2]Table1!E14</f>
        <v>922</v>
      </c>
      <c r="F20" s="49" t="str">
        <f>[2]Table1!F14</f>
        <v>51180</v>
      </c>
      <c r="G20" s="49" t="str">
        <f>[2]Table1!G14</f>
        <v>100</v>
      </c>
      <c r="H20" s="52">
        <f>H21</f>
        <v>-4531.03</v>
      </c>
      <c r="I20" s="41"/>
      <c r="J20" s="41"/>
    </row>
    <row r="21" spans="1:10" ht="39.75" customHeight="1" x14ac:dyDescent="0.2">
      <c r="A21" s="51" t="str">
        <f>[2]Table1!A15</f>
        <v>Расходы на выплаты персоналу государственных (муниципальных) органов</v>
      </c>
      <c r="B21" s="47" t="str">
        <f>[2]Table1!B15</f>
        <v>22</v>
      </c>
      <c r="C21" s="48" t="str">
        <f>[2]Table1!C15</f>
        <v>0</v>
      </c>
      <c r="D21" s="49" t="str">
        <f>[2]Table1!D15</f>
        <v>11</v>
      </c>
      <c r="E21" s="49" t="str">
        <f>[2]Table1!E15</f>
        <v>922</v>
      </c>
      <c r="F21" s="49" t="str">
        <f>[2]Table1!F15</f>
        <v>51180</v>
      </c>
      <c r="G21" s="49" t="str">
        <f>[2]Table1!G15</f>
        <v>120</v>
      </c>
      <c r="H21" s="52">
        <v>-4531.03</v>
      </c>
      <c r="I21" s="41"/>
      <c r="J21" s="41"/>
    </row>
    <row r="22" spans="1:10" ht="39.75" customHeight="1" x14ac:dyDescent="0.2">
      <c r="A22" s="51" t="str">
        <f>[2]Table1!A16</f>
        <v>Закупка товаров, работ и услуг для обеспечения государственных (муниципальных) нужд</v>
      </c>
      <c r="B22" s="47" t="str">
        <f>[2]Table1!B16</f>
        <v>22</v>
      </c>
      <c r="C22" s="48" t="str">
        <f>[2]Table1!C16</f>
        <v>0</v>
      </c>
      <c r="D22" s="49" t="str">
        <f>[2]Table1!D16</f>
        <v>11</v>
      </c>
      <c r="E22" s="49" t="str">
        <f>[2]Table1!E16</f>
        <v>922</v>
      </c>
      <c r="F22" s="49" t="str">
        <f>[2]Table1!F16</f>
        <v>51180</v>
      </c>
      <c r="G22" s="48" t="str">
        <f>[2]Table1!G16</f>
        <v>200</v>
      </c>
      <c r="H22" s="52">
        <f>H23</f>
        <v>4531.03</v>
      </c>
      <c r="I22" s="41"/>
      <c r="J22" s="41"/>
    </row>
    <row r="23" spans="1:10" ht="48" customHeight="1" x14ac:dyDescent="0.2">
      <c r="A23" s="51" t="str">
        <f>[2]Table1!A17</f>
        <v>Иные закупки товаров, работ и услуг для обеспечения государственных (муниципальных) нужд</v>
      </c>
      <c r="B23" s="47" t="str">
        <f>[2]Table1!B17</f>
        <v>22</v>
      </c>
      <c r="C23" s="48" t="str">
        <f>[2]Table1!C17</f>
        <v>0</v>
      </c>
      <c r="D23" s="49" t="str">
        <f>[2]Table1!D17</f>
        <v>11</v>
      </c>
      <c r="E23" s="49" t="str">
        <f>[2]Table1!E17</f>
        <v>922</v>
      </c>
      <c r="F23" s="49" t="str">
        <f>[2]Table1!F17</f>
        <v>51180</v>
      </c>
      <c r="G23" s="48" t="str">
        <f>[2]Table1!G17</f>
        <v>240</v>
      </c>
      <c r="H23" s="52">
        <v>4531.03</v>
      </c>
      <c r="I23" s="41"/>
      <c r="J23" s="41"/>
    </row>
    <row r="24" spans="1:10" ht="48.75" customHeight="1" x14ac:dyDescent="0.2">
      <c r="A24" s="74" t="s">
        <v>39</v>
      </c>
      <c r="B24" s="24">
        <v>22</v>
      </c>
      <c r="C24" s="24" t="s">
        <v>19</v>
      </c>
      <c r="D24" s="24">
        <v>12</v>
      </c>
      <c r="E24" s="25" t="s">
        <v>0</v>
      </c>
      <c r="F24" s="25" t="s">
        <v>0</v>
      </c>
      <c r="G24" s="25" t="s">
        <v>0</v>
      </c>
      <c r="H24" s="26">
        <v>142810.72</v>
      </c>
      <c r="I24" s="26"/>
      <c r="J24" s="26"/>
    </row>
    <row r="25" spans="1:10" ht="42" customHeight="1" x14ac:dyDescent="0.2">
      <c r="A25" s="27" t="s">
        <v>29</v>
      </c>
      <c r="B25" s="24">
        <v>22</v>
      </c>
      <c r="C25" s="28" t="s">
        <v>19</v>
      </c>
      <c r="D25" s="28">
        <v>12</v>
      </c>
      <c r="E25" s="28" t="s">
        <v>21</v>
      </c>
      <c r="F25" s="29" t="s">
        <v>0</v>
      </c>
      <c r="G25" s="29" t="s">
        <v>0</v>
      </c>
      <c r="H25" s="30">
        <v>142810.72</v>
      </c>
      <c r="I25" s="26"/>
      <c r="J25" s="26"/>
    </row>
    <row r="26" spans="1:10" ht="48" customHeight="1" x14ac:dyDescent="0.2">
      <c r="A26" s="31" t="s">
        <v>39</v>
      </c>
      <c r="B26" s="24">
        <v>22</v>
      </c>
      <c r="C26" s="28" t="s">
        <v>19</v>
      </c>
      <c r="D26" s="28">
        <v>12</v>
      </c>
      <c r="E26" s="28" t="s">
        <v>21</v>
      </c>
      <c r="F26" s="28">
        <v>80040</v>
      </c>
      <c r="G26" s="57" t="s">
        <v>0</v>
      </c>
      <c r="H26" s="30">
        <f>H27+H29+H31</f>
        <v>142810.72</v>
      </c>
      <c r="I26" s="30"/>
      <c r="J26" s="30"/>
    </row>
    <row r="27" spans="1:10" ht="85.5" customHeight="1" x14ac:dyDescent="0.2">
      <c r="A27" s="31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24">
        <f t="shared" ref="B27:F27" si="0">B26</f>
        <v>22</v>
      </c>
      <c r="C27" s="28" t="str">
        <f t="shared" si="0"/>
        <v>0</v>
      </c>
      <c r="D27" s="28">
        <f t="shared" si="0"/>
        <v>12</v>
      </c>
      <c r="E27" s="28" t="str">
        <f t="shared" si="0"/>
        <v>922</v>
      </c>
      <c r="F27" s="55">
        <f t="shared" si="0"/>
        <v>80040</v>
      </c>
      <c r="G27" s="32">
        <v>100</v>
      </c>
      <c r="H27" s="56">
        <v>436</v>
      </c>
      <c r="I27" s="30"/>
      <c r="J27" s="30"/>
    </row>
    <row r="28" spans="1:10" ht="48" customHeight="1" x14ac:dyDescent="0.2">
      <c r="A28" s="31" t="str">
        <f>$A$21</f>
        <v>Расходы на выплаты персоналу государственных (муниципальных) органов</v>
      </c>
      <c r="B28" s="24">
        <f t="shared" ref="B28:F28" si="1">B26</f>
        <v>22</v>
      </c>
      <c r="C28" s="28" t="str">
        <f t="shared" si="1"/>
        <v>0</v>
      </c>
      <c r="D28" s="28">
        <f t="shared" si="1"/>
        <v>12</v>
      </c>
      <c r="E28" s="28" t="str">
        <f t="shared" si="1"/>
        <v>922</v>
      </c>
      <c r="F28" s="55">
        <f t="shared" si="1"/>
        <v>80040</v>
      </c>
      <c r="G28" s="32">
        <v>120</v>
      </c>
      <c r="H28" s="56">
        <v>436</v>
      </c>
      <c r="I28" s="30"/>
      <c r="J28" s="30"/>
    </row>
    <row r="29" spans="1:10" ht="48" customHeight="1" x14ac:dyDescent="0.2">
      <c r="A29" s="31" t="str">
        <f t="shared" ref="A29:A30" si="2">A22</f>
        <v>Закупка товаров, работ и услуг для обеспечения государственных (муниципальных) нужд</v>
      </c>
      <c r="B29" s="24">
        <f t="shared" ref="B29:F30" si="3">B28</f>
        <v>22</v>
      </c>
      <c r="C29" s="28" t="str">
        <f t="shared" si="3"/>
        <v>0</v>
      </c>
      <c r="D29" s="28">
        <f t="shared" si="3"/>
        <v>12</v>
      </c>
      <c r="E29" s="28" t="str">
        <f t="shared" si="3"/>
        <v>922</v>
      </c>
      <c r="F29" s="55">
        <f t="shared" si="3"/>
        <v>80040</v>
      </c>
      <c r="G29" s="32">
        <v>200</v>
      </c>
      <c r="H29" s="56">
        <v>141374.72</v>
      </c>
      <c r="I29" s="30"/>
      <c r="J29" s="30"/>
    </row>
    <row r="30" spans="1:10" ht="48" customHeight="1" x14ac:dyDescent="0.2">
      <c r="A30" s="31" t="str">
        <f t="shared" si="2"/>
        <v>Иные закупки товаров, работ и услуг для обеспечения государственных (муниципальных) нужд</v>
      </c>
      <c r="B30" s="24">
        <f t="shared" si="3"/>
        <v>22</v>
      </c>
      <c r="C30" s="28" t="str">
        <f t="shared" si="3"/>
        <v>0</v>
      </c>
      <c r="D30" s="28">
        <f t="shared" si="3"/>
        <v>12</v>
      </c>
      <c r="E30" s="28" t="str">
        <f t="shared" si="3"/>
        <v>922</v>
      </c>
      <c r="F30" s="55">
        <f t="shared" si="3"/>
        <v>80040</v>
      </c>
      <c r="G30" s="32">
        <v>240</v>
      </c>
      <c r="H30" s="56">
        <v>141374.72</v>
      </c>
      <c r="I30" s="30"/>
      <c r="J30" s="30"/>
    </row>
    <row r="31" spans="1:10" ht="31.5" customHeight="1" x14ac:dyDescent="0.2">
      <c r="A31" s="31" t="str">
        <f>[2]Table1!A25</f>
        <v>Иные бюджетные ассигнования</v>
      </c>
      <c r="B31" s="24">
        <v>22</v>
      </c>
      <c r="C31" s="28" t="s">
        <v>19</v>
      </c>
      <c r="D31" s="28">
        <v>12</v>
      </c>
      <c r="E31" s="28" t="s">
        <v>21</v>
      </c>
      <c r="F31" s="28">
        <v>80040</v>
      </c>
      <c r="G31" s="32">
        <v>800</v>
      </c>
      <c r="H31" s="30">
        <v>1000</v>
      </c>
      <c r="I31" s="30"/>
      <c r="J31" s="30"/>
    </row>
    <row r="32" spans="1:10" ht="28.5" customHeight="1" x14ac:dyDescent="0.2">
      <c r="A32" s="31" t="s">
        <v>43</v>
      </c>
      <c r="B32" s="24">
        <v>22</v>
      </c>
      <c r="C32" s="28" t="s">
        <v>19</v>
      </c>
      <c r="D32" s="28">
        <v>12</v>
      </c>
      <c r="E32" s="28">
        <v>922</v>
      </c>
      <c r="F32" s="28">
        <v>80040</v>
      </c>
      <c r="G32" s="32">
        <v>830</v>
      </c>
      <c r="H32" s="30">
        <v>1000</v>
      </c>
      <c r="I32" s="30"/>
      <c r="J32" s="30"/>
    </row>
    <row r="33" spans="1:10" ht="28.5" customHeight="1" x14ac:dyDescent="0.2">
      <c r="A33" s="74" t="str">
        <f>[4]Table1!A27</f>
        <v>Эксплуатация и содержание имущества казны муниципального образования</v>
      </c>
      <c r="B33" s="24">
        <f t="shared" ref="B33:B42" si="4">B28</f>
        <v>22</v>
      </c>
      <c r="C33" s="24">
        <v>0</v>
      </c>
      <c r="D33" s="24">
        <v>15</v>
      </c>
      <c r="E33" s="24"/>
      <c r="F33" s="75"/>
      <c r="G33" s="76"/>
      <c r="H33" s="77">
        <v>1740</v>
      </c>
      <c r="I33" s="30"/>
      <c r="J33" s="30"/>
    </row>
    <row r="34" spans="1:10" ht="28.5" customHeight="1" x14ac:dyDescent="0.2">
      <c r="A34" s="51" t="str">
        <f>$A$25</f>
        <v>Воробейнская сельская администрация Жирятинского района Брянской области</v>
      </c>
      <c r="B34" s="24">
        <f t="shared" si="4"/>
        <v>22</v>
      </c>
      <c r="C34" s="28">
        <v>0</v>
      </c>
      <c r="D34" s="28">
        <v>15</v>
      </c>
      <c r="E34" s="28">
        <v>922</v>
      </c>
      <c r="F34" s="55"/>
      <c r="G34" s="32"/>
      <c r="H34" s="56">
        <v>1740</v>
      </c>
      <c r="I34" s="30"/>
      <c r="J34" s="30"/>
    </row>
    <row r="35" spans="1:10" ht="28.5" customHeight="1" x14ac:dyDescent="0.2">
      <c r="A35" s="31" t="str">
        <f>[4]Table1!A29</f>
        <v>Эксплуатация и содержание имущества казны муниципального образования</v>
      </c>
      <c r="B35" s="24">
        <f t="shared" si="4"/>
        <v>22</v>
      </c>
      <c r="C35" s="28">
        <f t="shared" ref="C35:E35" si="5">C34</f>
        <v>0</v>
      </c>
      <c r="D35" s="28">
        <f t="shared" si="5"/>
        <v>15</v>
      </c>
      <c r="E35" s="28">
        <f t="shared" si="5"/>
        <v>922</v>
      </c>
      <c r="F35" s="55">
        <v>80920</v>
      </c>
      <c r="G35" s="32"/>
      <c r="H35" s="56">
        <v>1740</v>
      </c>
      <c r="I35" s="30"/>
      <c r="J35" s="30"/>
    </row>
    <row r="36" spans="1:10" ht="28.5" customHeight="1" x14ac:dyDescent="0.2">
      <c r="A36" s="31" t="str">
        <f>[4]Table1!A30</f>
        <v>Закупка товаров, работ и услуг для обеспечения государственных (муниципальных) нужд</v>
      </c>
      <c r="B36" s="24">
        <f t="shared" si="4"/>
        <v>22</v>
      </c>
      <c r="C36" s="28">
        <f t="shared" ref="C36:F37" si="6">C35</f>
        <v>0</v>
      </c>
      <c r="D36" s="28">
        <f t="shared" si="6"/>
        <v>15</v>
      </c>
      <c r="E36" s="28">
        <f t="shared" si="6"/>
        <v>922</v>
      </c>
      <c r="F36" s="55">
        <f t="shared" si="6"/>
        <v>80920</v>
      </c>
      <c r="G36" s="32">
        <f t="shared" ref="G36:G37" si="7">G29</f>
        <v>200</v>
      </c>
      <c r="H36" s="56">
        <v>1740</v>
      </c>
      <c r="I36" s="30"/>
      <c r="J36" s="30"/>
    </row>
    <row r="37" spans="1:10" ht="28.5" customHeight="1" x14ac:dyDescent="0.2">
      <c r="A37" s="31" t="str">
        <f>[4]Table1!A31</f>
        <v>Иные закупки товаров, работ и услуг для обеспечения государственных (муниципальных) нужд</v>
      </c>
      <c r="B37" s="24">
        <f t="shared" si="4"/>
        <v>22</v>
      </c>
      <c r="C37" s="28">
        <f t="shared" si="6"/>
        <v>0</v>
      </c>
      <c r="D37" s="28">
        <f t="shared" si="6"/>
        <v>15</v>
      </c>
      <c r="E37" s="28">
        <f t="shared" si="6"/>
        <v>922</v>
      </c>
      <c r="F37" s="55">
        <f t="shared" si="6"/>
        <v>80920</v>
      </c>
      <c r="G37" s="32">
        <f t="shared" si="7"/>
        <v>240</v>
      </c>
      <c r="H37" s="56">
        <f t="shared" ref="H37" si="8">$H$35</f>
        <v>1740</v>
      </c>
      <c r="I37" s="30"/>
      <c r="J37" s="30"/>
    </row>
    <row r="38" spans="1:10" ht="28.5" customHeight="1" x14ac:dyDescent="0.2">
      <c r="A38" s="74" t="str">
        <f>[4]Table1!A32</f>
        <v>Выплата муниципальных пенсий (доплат к государственным пенсиям)</v>
      </c>
      <c r="B38" s="24">
        <f t="shared" si="4"/>
        <v>22</v>
      </c>
      <c r="C38" s="24">
        <v>0</v>
      </c>
      <c r="D38" s="24">
        <v>17</v>
      </c>
      <c r="E38" s="24"/>
      <c r="F38" s="75"/>
      <c r="G38" s="76"/>
      <c r="H38" s="77">
        <v>-12510</v>
      </c>
      <c r="I38" s="30"/>
      <c r="J38" s="30"/>
    </row>
    <row r="39" spans="1:10" ht="28.5" customHeight="1" x14ac:dyDescent="0.2">
      <c r="A39" s="51" t="str">
        <f>$A$25</f>
        <v>Воробейнская сельская администрация Жирятинского района Брянской области</v>
      </c>
      <c r="B39" s="24">
        <f t="shared" si="4"/>
        <v>22</v>
      </c>
      <c r="C39" s="28">
        <v>0</v>
      </c>
      <c r="D39" s="28">
        <v>17</v>
      </c>
      <c r="E39" s="28">
        <v>922</v>
      </c>
      <c r="F39" s="55"/>
      <c r="G39" s="32"/>
      <c r="H39" s="56">
        <v>-12510</v>
      </c>
      <c r="I39" s="30"/>
      <c r="J39" s="30"/>
    </row>
    <row r="40" spans="1:10" ht="28.5" customHeight="1" x14ac:dyDescent="0.2">
      <c r="A40" s="31" t="str">
        <f>[4]Table1!A34</f>
        <v>Выплата муниципальных пенсий (доплат к государственным пенсиям)</v>
      </c>
      <c r="B40" s="24">
        <f t="shared" si="4"/>
        <v>22</v>
      </c>
      <c r="C40" s="28">
        <f t="shared" ref="C40:E42" si="9">C39</f>
        <v>0</v>
      </c>
      <c r="D40" s="28">
        <f t="shared" si="9"/>
        <v>17</v>
      </c>
      <c r="E40" s="28">
        <f t="shared" si="9"/>
        <v>922</v>
      </c>
      <c r="F40" s="55">
        <v>82450</v>
      </c>
      <c r="G40" s="32"/>
      <c r="H40" s="56">
        <v>-12510</v>
      </c>
      <c r="I40" s="30"/>
      <c r="J40" s="30"/>
    </row>
    <row r="41" spans="1:10" ht="28.5" customHeight="1" x14ac:dyDescent="0.2">
      <c r="A41" s="31" t="str">
        <f>[4]Table1!A35</f>
        <v>Социальное обеспечение и иные выплаты населению</v>
      </c>
      <c r="B41" s="24">
        <f t="shared" si="4"/>
        <v>22</v>
      </c>
      <c r="C41" s="28">
        <f t="shared" si="9"/>
        <v>0</v>
      </c>
      <c r="D41" s="28">
        <f t="shared" si="9"/>
        <v>17</v>
      </c>
      <c r="E41" s="28">
        <f t="shared" si="9"/>
        <v>922</v>
      </c>
      <c r="F41" s="55">
        <v>82450</v>
      </c>
      <c r="G41" s="32">
        <v>300</v>
      </c>
      <c r="H41" s="56">
        <v>-12510</v>
      </c>
      <c r="I41" s="30"/>
      <c r="J41" s="30"/>
    </row>
    <row r="42" spans="1:10" ht="28.5" customHeight="1" x14ac:dyDescent="0.2">
      <c r="A42" s="31" t="str">
        <f>[4]Table1!A36</f>
        <v>Публичные нормативные социальные выплаты гражданам</v>
      </c>
      <c r="B42" s="24">
        <f t="shared" si="4"/>
        <v>22</v>
      </c>
      <c r="C42" s="28">
        <f t="shared" si="9"/>
        <v>0</v>
      </c>
      <c r="D42" s="28">
        <f t="shared" si="9"/>
        <v>17</v>
      </c>
      <c r="E42" s="28">
        <f t="shared" si="9"/>
        <v>922</v>
      </c>
      <c r="F42" s="55">
        <v>82450</v>
      </c>
      <c r="G42" s="58">
        <v>310</v>
      </c>
      <c r="H42" s="56">
        <v>-12510</v>
      </c>
      <c r="I42" s="30"/>
      <c r="J42" s="30"/>
    </row>
    <row r="43" spans="1:10" ht="28.5" customHeight="1" x14ac:dyDescent="0.2">
      <c r="A43" s="78" t="s">
        <v>46</v>
      </c>
      <c r="B43" s="24">
        <f t="shared" ref="B43:C47" si="10">B42</f>
        <v>22</v>
      </c>
      <c r="C43" s="24">
        <f t="shared" si="10"/>
        <v>0</v>
      </c>
      <c r="D43" s="24">
        <v>18</v>
      </c>
      <c r="E43" s="24"/>
      <c r="F43" s="75"/>
      <c r="G43" s="76"/>
      <c r="H43" s="77">
        <f>$H$47</f>
        <v>224178.26</v>
      </c>
      <c r="I43" s="30"/>
      <c r="J43" s="30"/>
    </row>
    <row r="44" spans="1:10" ht="28.5" customHeight="1" x14ac:dyDescent="0.2">
      <c r="A44" s="51" t="str">
        <f>$A$25</f>
        <v>Воробейнская сельская администрация Жирятинского района Брянской области</v>
      </c>
      <c r="B44" s="24">
        <f t="shared" si="10"/>
        <v>22</v>
      </c>
      <c r="C44" s="28">
        <f t="shared" si="10"/>
        <v>0</v>
      </c>
      <c r="D44" s="28">
        <f t="shared" ref="D44:D47" si="11">$D$43</f>
        <v>18</v>
      </c>
      <c r="E44" s="28">
        <v>922</v>
      </c>
      <c r="F44" s="55"/>
      <c r="G44" s="32"/>
      <c r="H44" s="56">
        <f>$H$47</f>
        <v>224178.26</v>
      </c>
      <c r="I44" s="30"/>
      <c r="J44" s="30"/>
    </row>
    <row r="45" spans="1:10" ht="28.5" customHeight="1" x14ac:dyDescent="0.2">
      <c r="A45" s="73" t="s">
        <v>46</v>
      </c>
      <c r="B45" s="24">
        <f t="shared" si="10"/>
        <v>22</v>
      </c>
      <c r="C45" s="28">
        <f t="shared" si="10"/>
        <v>0</v>
      </c>
      <c r="D45" s="28">
        <f t="shared" si="11"/>
        <v>18</v>
      </c>
      <c r="E45" s="28">
        <f t="shared" ref="E45:E47" si="12">$E$44</f>
        <v>922</v>
      </c>
      <c r="F45" s="55">
        <v>81600</v>
      </c>
      <c r="G45" s="32"/>
      <c r="H45" s="56">
        <f>$H$47</f>
        <v>224178.26</v>
      </c>
      <c r="I45" s="30"/>
      <c r="J45" s="30"/>
    </row>
    <row r="46" spans="1:10" ht="28.5" customHeight="1" x14ac:dyDescent="0.2">
      <c r="A46" s="31" t="str">
        <f t="shared" ref="A46:A47" si="13">A36</f>
        <v>Закупка товаров, работ и услуг для обеспечения государственных (муниципальных) нужд</v>
      </c>
      <c r="B46" s="24">
        <f t="shared" si="10"/>
        <v>22</v>
      </c>
      <c r="C46" s="28">
        <f t="shared" si="10"/>
        <v>0</v>
      </c>
      <c r="D46" s="28">
        <f t="shared" si="11"/>
        <v>18</v>
      </c>
      <c r="E46" s="28">
        <f t="shared" si="12"/>
        <v>922</v>
      </c>
      <c r="F46" s="55">
        <v>81600</v>
      </c>
      <c r="G46" s="58">
        <v>200</v>
      </c>
      <c r="H46" s="56">
        <f>$H$47</f>
        <v>224178.26</v>
      </c>
      <c r="I46" s="30"/>
      <c r="J46" s="30"/>
    </row>
    <row r="47" spans="1:10" ht="28.5" customHeight="1" x14ac:dyDescent="0.2">
      <c r="A47" s="31" t="str">
        <f t="shared" si="13"/>
        <v>Иные закупки товаров, работ и услуг для обеспечения государственных (муниципальных) нужд</v>
      </c>
      <c r="B47" s="24">
        <f t="shared" si="10"/>
        <v>22</v>
      </c>
      <c r="C47" s="28">
        <f t="shared" si="10"/>
        <v>0</v>
      </c>
      <c r="D47" s="28">
        <f t="shared" si="11"/>
        <v>18</v>
      </c>
      <c r="E47" s="28">
        <f t="shared" si="12"/>
        <v>922</v>
      </c>
      <c r="F47" s="55">
        <v>81600</v>
      </c>
      <c r="G47" s="58">
        <v>240</v>
      </c>
      <c r="H47" s="56">
        <v>224178.26</v>
      </c>
      <c r="I47" s="30"/>
      <c r="J47" s="30"/>
    </row>
    <row r="48" spans="1:10" ht="28.5" customHeight="1" x14ac:dyDescent="0.2">
      <c r="A48" s="74" t="str">
        <f>[5]Table1!$A$68</f>
        <v>Организация и содержание местзахоронения (кладбищ)</v>
      </c>
      <c r="B48" s="24">
        <f>B38</f>
        <v>22</v>
      </c>
      <c r="C48" s="24">
        <v>0</v>
      </c>
      <c r="D48" s="24">
        <v>21</v>
      </c>
      <c r="E48" s="24"/>
      <c r="F48" s="75"/>
      <c r="G48" s="76"/>
      <c r="H48" s="77">
        <v>11609.47</v>
      </c>
      <c r="I48" s="30"/>
      <c r="J48" s="30"/>
    </row>
    <row r="49" spans="1:10" ht="28.5" customHeight="1" x14ac:dyDescent="0.2">
      <c r="A49" s="51" t="str">
        <f>$A$25</f>
        <v>Воробейнская сельская администрация Жирятинского района Брянской области</v>
      </c>
      <c r="B49" s="24">
        <f>B39</f>
        <v>22</v>
      </c>
      <c r="C49" s="28">
        <v>0</v>
      </c>
      <c r="D49" s="28">
        <v>21</v>
      </c>
      <c r="E49" s="28">
        <v>922</v>
      </c>
      <c r="F49" s="55"/>
      <c r="G49" s="32"/>
      <c r="H49" s="56">
        <v>11609.47</v>
      </c>
      <c r="I49" s="30"/>
      <c r="J49" s="30"/>
    </row>
    <row r="50" spans="1:10" ht="28.5" customHeight="1" x14ac:dyDescent="0.2">
      <c r="A50" s="31" t="str">
        <f>$A$48</f>
        <v>Организация и содержание местзахоронения (кладбищ)</v>
      </c>
      <c r="B50" s="24">
        <f t="shared" ref="B50:E50" si="14">B49</f>
        <v>22</v>
      </c>
      <c r="C50" s="28">
        <f t="shared" si="14"/>
        <v>0</v>
      </c>
      <c r="D50" s="28">
        <v>21</v>
      </c>
      <c r="E50" s="28">
        <f t="shared" si="14"/>
        <v>922</v>
      </c>
      <c r="F50" s="55">
        <v>81710</v>
      </c>
      <c r="G50" s="32"/>
      <c r="H50" s="56">
        <v>11609.47</v>
      </c>
      <c r="I50" s="30"/>
      <c r="J50" s="30"/>
    </row>
    <row r="51" spans="1:10" ht="28.5" customHeight="1" x14ac:dyDescent="0.2">
      <c r="A51" s="31" t="str">
        <f>A36</f>
        <v>Закупка товаров, работ и услуг для обеспечения государственных (муниципальных) нужд</v>
      </c>
      <c r="B51" s="24">
        <f t="shared" ref="B51:F52" si="15">B50</f>
        <v>22</v>
      </c>
      <c r="C51" s="28">
        <f t="shared" si="15"/>
        <v>0</v>
      </c>
      <c r="D51" s="28">
        <f t="shared" si="15"/>
        <v>21</v>
      </c>
      <c r="E51" s="28">
        <f t="shared" si="15"/>
        <v>922</v>
      </c>
      <c r="F51" s="55">
        <f t="shared" si="15"/>
        <v>81710</v>
      </c>
      <c r="G51" s="32">
        <v>200</v>
      </c>
      <c r="H51" s="56">
        <v>11609.47</v>
      </c>
      <c r="I51" s="30"/>
      <c r="J51" s="30"/>
    </row>
    <row r="52" spans="1:10" ht="28.5" customHeight="1" x14ac:dyDescent="0.2">
      <c r="A52" s="31" t="str">
        <f>A37</f>
        <v>Иные закупки товаров, работ и услуг для обеспечения государственных (муниципальных) нужд</v>
      </c>
      <c r="B52" s="24">
        <f t="shared" si="15"/>
        <v>22</v>
      </c>
      <c r="C52" s="28">
        <f t="shared" si="15"/>
        <v>0</v>
      </c>
      <c r="D52" s="28">
        <f t="shared" si="15"/>
        <v>21</v>
      </c>
      <c r="E52" s="28">
        <f t="shared" si="15"/>
        <v>922</v>
      </c>
      <c r="F52" s="55">
        <f t="shared" si="15"/>
        <v>81710</v>
      </c>
      <c r="G52" s="32">
        <v>240</v>
      </c>
      <c r="H52" s="56">
        <v>11609.47</v>
      </c>
      <c r="I52" s="30"/>
      <c r="J52" s="30"/>
    </row>
    <row r="53" spans="1:10" ht="28.5" customHeight="1" x14ac:dyDescent="0.2">
      <c r="A53" s="74" t="str">
        <f>[6]Документ!$A$137</f>
        <v xml:space="preserve">        Мероприятия по благоустройству</v>
      </c>
      <c r="B53" s="24">
        <v>22</v>
      </c>
      <c r="C53" s="24">
        <v>0</v>
      </c>
      <c r="D53" s="24">
        <v>22</v>
      </c>
      <c r="E53" s="24"/>
      <c r="F53" s="75"/>
      <c r="G53" s="76"/>
      <c r="H53" s="77">
        <f>$H$56</f>
        <v>23203.81</v>
      </c>
      <c r="I53" s="30"/>
      <c r="J53" s="30"/>
    </row>
    <row r="54" spans="1:10" ht="28.5" customHeight="1" x14ac:dyDescent="0.2">
      <c r="A54" s="51" t="str">
        <f>$A$25</f>
        <v>Воробейнская сельская администрация Жирятинского района Брянской области</v>
      </c>
      <c r="B54" s="24">
        <v>22</v>
      </c>
      <c r="C54" s="28">
        <v>0</v>
      </c>
      <c r="D54" s="28">
        <v>22</v>
      </c>
      <c r="E54" s="28">
        <v>922</v>
      </c>
      <c r="F54" s="55"/>
      <c r="G54" s="69"/>
      <c r="H54" s="70">
        <f>$H$56</f>
        <v>23203.81</v>
      </c>
      <c r="I54" s="30"/>
      <c r="J54" s="30"/>
    </row>
    <row r="55" spans="1:10" ht="28.5" customHeight="1" x14ac:dyDescent="0.2">
      <c r="A55" s="31" t="str">
        <f>[6]Документ!$A$137</f>
        <v xml:space="preserve">        Мероприятия по благоустройству</v>
      </c>
      <c r="B55" s="24">
        <v>22</v>
      </c>
      <c r="C55" s="28">
        <v>0</v>
      </c>
      <c r="D55" s="28">
        <f t="shared" ref="D55:D56" si="16">$D$53</f>
        <v>22</v>
      </c>
      <c r="E55" s="28">
        <v>922</v>
      </c>
      <c r="F55" s="55">
        <v>81730</v>
      </c>
      <c r="G55" s="32"/>
      <c r="H55" s="53">
        <f>$H$56</f>
        <v>23203.81</v>
      </c>
      <c r="I55" s="56"/>
      <c r="J55" s="30"/>
    </row>
    <row r="56" spans="1:10" ht="28.5" customHeight="1" x14ac:dyDescent="0.2">
      <c r="A56" s="31" t="str">
        <f t="shared" ref="A56:A57" si="17">A51</f>
        <v>Закупка товаров, работ и услуг для обеспечения государственных (муниципальных) нужд</v>
      </c>
      <c r="B56" s="24">
        <v>22</v>
      </c>
      <c r="C56" s="28">
        <f t="shared" ref="C56:C57" si="18">$C$54</f>
        <v>0</v>
      </c>
      <c r="D56" s="28">
        <f t="shared" si="16"/>
        <v>22</v>
      </c>
      <c r="E56" s="28">
        <v>922</v>
      </c>
      <c r="F56" s="55">
        <v>81730</v>
      </c>
      <c r="G56" s="32">
        <v>200</v>
      </c>
      <c r="H56" s="53">
        <v>23203.81</v>
      </c>
      <c r="I56" s="56"/>
      <c r="J56" s="30"/>
    </row>
    <row r="57" spans="1:10" ht="28.5" customHeight="1" x14ac:dyDescent="0.2">
      <c r="A57" s="31" t="str">
        <f t="shared" si="17"/>
        <v>Иные закупки товаров, работ и услуг для обеспечения государственных (муниципальных) нужд</v>
      </c>
      <c r="B57" s="24">
        <v>22</v>
      </c>
      <c r="C57" s="28">
        <f t="shared" si="18"/>
        <v>0</v>
      </c>
      <c r="D57" s="28">
        <v>22</v>
      </c>
      <c r="E57" s="28">
        <v>922</v>
      </c>
      <c r="F57" s="55">
        <v>81730</v>
      </c>
      <c r="G57" s="32">
        <v>240</v>
      </c>
      <c r="H57" s="53">
        <v>23203.81</v>
      </c>
      <c r="I57" s="56"/>
      <c r="J57" s="30"/>
    </row>
    <row r="58" spans="1:10" ht="40.5" customHeight="1" x14ac:dyDescent="0.2">
      <c r="A58" s="39" t="str">
        <f>[2]Table1!A98</f>
        <v>Непрограммная деятельность</v>
      </c>
      <c r="B58" s="40" t="str">
        <f>[2]Table1!B98</f>
        <v>30</v>
      </c>
      <c r="C58" s="40" t="str">
        <f>[2]Table1!C98</f>
        <v/>
      </c>
      <c r="D58" s="40" t="str">
        <f>[2]Table1!D98</f>
        <v/>
      </c>
      <c r="E58" s="40"/>
      <c r="F58" s="59"/>
      <c r="G58" s="71"/>
      <c r="H58" s="72">
        <f>H61</f>
        <v>-10952</v>
      </c>
      <c r="I58" s="64"/>
      <c r="J58" s="43"/>
    </row>
    <row r="59" spans="1:10" ht="28.5" hidden="1" customHeight="1" x14ac:dyDescent="0.2">
      <c r="A59" s="31" t="str">
        <f>$A$25</f>
        <v>Воробейнская сельская администрация Жирятинского района Брянской области</v>
      </c>
      <c r="B59" s="24">
        <v>22</v>
      </c>
      <c r="C59" s="10" t="s">
        <v>19</v>
      </c>
      <c r="D59" s="10" t="s">
        <v>20</v>
      </c>
      <c r="E59" s="10" t="s">
        <v>21</v>
      </c>
      <c r="F59" s="60" t="s">
        <v>22</v>
      </c>
      <c r="G59" s="38" t="s">
        <v>25</v>
      </c>
      <c r="H59" s="53" t="e">
        <f>#REF!</f>
        <v>#REF!</v>
      </c>
      <c r="I59" s="65">
        <v>0</v>
      </c>
      <c r="J59" s="11">
        <v>0</v>
      </c>
    </row>
    <row r="60" spans="1:10" ht="0.75" hidden="1" customHeight="1" x14ac:dyDescent="0.2">
      <c r="A60" s="12" t="s">
        <v>24</v>
      </c>
      <c r="B60" s="24">
        <v>22</v>
      </c>
      <c r="C60" s="13" t="s">
        <v>19</v>
      </c>
      <c r="D60" s="13" t="s">
        <v>20</v>
      </c>
      <c r="E60" s="13" t="s">
        <v>21</v>
      </c>
      <c r="F60" s="61" t="s">
        <v>22</v>
      </c>
      <c r="G60" s="38" t="s">
        <v>26</v>
      </c>
      <c r="H60" s="53" t="e">
        <f>#REF!</f>
        <v>#REF!</v>
      </c>
      <c r="I60" s="66">
        <v>0</v>
      </c>
      <c r="J60" s="14">
        <v>0</v>
      </c>
    </row>
    <row r="61" spans="1:10" ht="32.25" customHeight="1" x14ac:dyDescent="0.2">
      <c r="A61" s="51" t="str">
        <f>$A$25</f>
        <v>Воробейнская сельская администрация Жирятинского района Брянской области</v>
      </c>
      <c r="B61" s="24" t="str">
        <f>[2]Table1!B99</f>
        <v>30</v>
      </c>
      <c r="C61" s="32" t="str">
        <f>[2]Table1!C99</f>
        <v>0</v>
      </c>
      <c r="D61" s="32" t="str">
        <f>[2]Table1!D99</f>
        <v>00</v>
      </c>
      <c r="E61" s="32" t="str">
        <f>[2]Table1!E99</f>
        <v>922</v>
      </c>
      <c r="F61" s="62"/>
      <c r="G61" s="38"/>
      <c r="H61" s="53">
        <f>H63+H65</f>
        <v>-10952</v>
      </c>
      <c r="I61" s="67"/>
      <c r="J61" s="15"/>
    </row>
    <row r="62" spans="1:10" ht="32.25" customHeight="1" x14ac:dyDescent="0.2">
      <c r="A62" s="79" t="str">
        <f>[7]Документ!$A$23</f>
        <v>Обеспечение деятельности главы муниципального образования</v>
      </c>
      <c r="B62" s="44" t="str">
        <f>B65</f>
        <v>30</v>
      </c>
      <c r="C62" s="80" t="str">
        <f>C65</f>
        <v>0</v>
      </c>
      <c r="D62" s="80" t="str">
        <f>D65</f>
        <v>00</v>
      </c>
      <c r="E62" s="80" t="str">
        <f>E65</f>
        <v>922</v>
      </c>
      <c r="F62" s="81">
        <v>80010</v>
      </c>
      <c r="G62" s="82"/>
      <c r="H62" s="83">
        <v>-8952</v>
      </c>
      <c r="I62" s="68"/>
      <c r="J62" s="37"/>
    </row>
    <row r="63" spans="1:10" ht="81.75" customHeight="1" x14ac:dyDescent="0.2">
      <c r="A63" s="27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" s="44" t="str">
        <f t="shared" ref="B63:F63" si="19">B64</f>
        <v>30</v>
      </c>
      <c r="C63" s="36" t="str">
        <f t="shared" si="19"/>
        <v>0</v>
      </c>
      <c r="D63" s="36" t="str">
        <f t="shared" si="19"/>
        <v>00</v>
      </c>
      <c r="E63" s="36" t="str">
        <f t="shared" si="19"/>
        <v>922</v>
      </c>
      <c r="F63" s="63">
        <f t="shared" si="19"/>
        <v>80010</v>
      </c>
      <c r="G63" s="32">
        <v>100</v>
      </c>
      <c r="H63" s="53">
        <v>-8952</v>
      </c>
      <c r="I63" s="68"/>
      <c r="J63" s="37"/>
    </row>
    <row r="64" spans="1:10" ht="32.25" customHeight="1" x14ac:dyDescent="0.2">
      <c r="A64" s="27" t="str">
        <f>$A$28</f>
        <v>Расходы на выплаты персоналу государственных (муниципальных) органов</v>
      </c>
      <c r="B64" s="44" t="str">
        <f t="shared" ref="B64:E64" si="20">B66</f>
        <v>30</v>
      </c>
      <c r="C64" s="36" t="str">
        <f t="shared" si="20"/>
        <v>0</v>
      </c>
      <c r="D64" s="36" t="str">
        <f t="shared" si="20"/>
        <v>00</v>
      </c>
      <c r="E64" s="36" t="str">
        <f t="shared" si="20"/>
        <v>922</v>
      </c>
      <c r="F64" s="63">
        <v>80010</v>
      </c>
      <c r="G64" s="32">
        <v>120</v>
      </c>
      <c r="H64" s="53">
        <v>-8952</v>
      </c>
      <c r="I64" s="68"/>
      <c r="J64" s="37"/>
    </row>
    <row r="65" spans="1:10" ht="27" customHeight="1" x14ac:dyDescent="0.2">
      <c r="A65" s="79" t="str">
        <f>[2]Table1!A106</f>
        <v>Резервный фонд местной администрации</v>
      </c>
      <c r="B65" s="44" t="str">
        <f>[2]Table1!B106</f>
        <v>30</v>
      </c>
      <c r="C65" s="80" t="str">
        <f>[2]Table1!C106</f>
        <v>0</v>
      </c>
      <c r="D65" s="80" t="str">
        <f>[2]Table1!D106</f>
        <v>00</v>
      </c>
      <c r="E65" s="80" t="str">
        <f>[2]Table1!E106</f>
        <v>922</v>
      </c>
      <c r="F65" s="80" t="str">
        <f>[2]Table1!F106</f>
        <v>83030</v>
      </c>
      <c r="G65" s="84" t="str">
        <f>[2]Table1!G106</f>
        <v/>
      </c>
      <c r="H65" s="85">
        <v>-2000</v>
      </c>
      <c r="I65" s="37"/>
      <c r="J65" s="37"/>
    </row>
    <row r="66" spans="1:10" ht="22.5" customHeight="1" x14ac:dyDescent="0.2">
      <c r="A66" s="27" t="str">
        <f>[2]Table1!A107</f>
        <v>Иные бюджетные ассигнования</v>
      </c>
      <c r="B66" s="44" t="str">
        <f>[2]Table1!B107</f>
        <v>30</v>
      </c>
      <c r="C66" s="36" t="str">
        <f>[2]Table1!C107</f>
        <v>0</v>
      </c>
      <c r="D66" s="36" t="str">
        <f>[2]Table1!D107</f>
        <v>00</v>
      </c>
      <c r="E66" s="36" t="str">
        <f>[2]Table1!E107</f>
        <v>922</v>
      </c>
      <c r="F66" s="36" t="str">
        <f>[2]Table1!F107</f>
        <v>83030</v>
      </c>
      <c r="G66" s="36" t="str">
        <f>[2]Table1!G107</f>
        <v>800</v>
      </c>
      <c r="H66" s="54">
        <v>-2000</v>
      </c>
      <c r="I66" s="37"/>
      <c r="J66" s="37"/>
    </row>
    <row r="67" spans="1:10" ht="22.5" customHeight="1" x14ac:dyDescent="0.2">
      <c r="A67" s="27" t="str">
        <f>[2]Table1!A108</f>
        <v>Резервные средства</v>
      </c>
      <c r="B67" s="44" t="str">
        <f>[2]Table1!B108</f>
        <v>30</v>
      </c>
      <c r="C67" s="36" t="str">
        <f>[2]Table1!C108</f>
        <v>0</v>
      </c>
      <c r="D67" s="36" t="str">
        <f>[2]Table1!D108</f>
        <v>00</v>
      </c>
      <c r="E67" s="36" t="str">
        <f>[2]Table1!E108</f>
        <v>922</v>
      </c>
      <c r="F67" s="36" t="str">
        <f>[2]Table1!F108</f>
        <v>83030</v>
      </c>
      <c r="G67" s="36" t="str">
        <f>[2]Table1!G108</f>
        <v>870</v>
      </c>
      <c r="H67" s="54">
        <v>-2000</v>
      </c>
      <c r="I67" s="37"/>
      <c r="J67" s="37"/>
    </row>
    <row r="68" spans="1:10" ht="24.75" hidden="1" customHeight="1" x14ac:dyDescent="0.2">
      <c r="A68" s="45" t="s">
        <v>23</v>
      </c>
      <c r="B68" s="17">
        <v>30</v>
      </c>
      <c r="C68" s="17"/>
      <c r="D68" s="17"/>
      <c r="E68" s="17"/>
      <c r="F68" s="17"/>
      <c r="G68" s="17"/>
      <c r="H68" s="18">
        <f>H69</f>
        <v>0</v>
      </c>
      <c r="I68" s="17"/>
      <c r="J68" s="17"/>
    </row>
    <row r="69" spans="1:10" ht="33.75" hidden="1" customHeight="1" x14ac:dyDescent="0.2">
      <c r="A69" s="16" t="s">
        <v>30</v>
      </c>
      <c r="B69" s="20">
        <v>30</v>
      </c>
      <c r="C69" s="20">
        <v>0</v>
      </c>
      <c r="D69" s="21" t="s">
        <v>31</v>
      </c>
      <c r="E69" s="20">
        <v>922</v>
      </c>
      <c r="F69" s="20"/>
      <c r="G69" s="20"/>
      <c r="H69" s="11">
        <f>H70</f>
        <v>0</v>
      </c>
      <c r="I69" s="11"/>
      <c r="J69" s="11"/>
    </row>
    <row r="70" spans="1:10" ht="34.5" hidden="1" customHeight="1" x14ac:dyDescent="0.2">
      <c r="A70" s="19" t="s">
        <v>29</v>
      </c>
      <c r="B70" s="20">
        <v>30</v>
      </c>
      <c r="C70" s="20">
        <v>0</v>
      </c>
      <c r="D70" s="21" t="s">
        <v>31</v>
      </c>
      <c r="E70" s="20">
        <v>922</v>
      </c>
      <c r="F70" s="20">
        <v>80010</v>
      </c>
      <c r="G70" s="20"/>
      <c r="H70" s="11">
        <f>H71</f>
        <v>0</v>
      </c>
      <c r="I70" s="11"/>
      <c r="J70" s="11"/>
    </row>
    <row r="71" spans="1:10" ht="72" hidden="1" customHeight="1" x14ac:dyDescent="0.2">
      <c r="A71" s="19" t="s">
        <v>32</v>
      </c>
      <c r="B71" s="22">
        <v>30</v>
      </c>
      <c r="C71" s="22">
        <v>0</v>
      </c>
      <c r="D71" s="23" t="s">
        <v>31</v>
      </c>
      <c r="E71" s="22">
        <v>922</v>
      </c>
      <c r="F71" s="22">
        <v>80010</v>
      </c>
      <c r="G71" s="22">
        <v>100</v>
      </c>
      <c r="H71" s="11">
        <f>H72</f>
        <v>0</v>
      </c>
      <c r="I71" s="11"/>
      <c r="J71" s="11"/>
    </row>
    <row r="72" spans="1:10" ht="51.75" hidden="1" customHeight="1" x14ac:dyDescent="0.2">
      <c r="A72" s="9" t="s">
        <v>33</v>
      </c>
      <c r="B72" s="22">
        <v>30</v>
      </c>
      <c r="C72" s="22">
        <v>0</v>
      </c>
      <c r="D72" s="23" t="s">
        <v>31</v>
      </c>
      <c r="E72" s="22">
        <v>922</v>
      </c>
      <c r="F72" s="22">
        <v>80010</v>
      </c>
      <c r="G72" s="22">
        <v>120</v>
      </c>
      <c r="H72" s="11">
        <v>0</v>
      </c>
      <c r="I72" s="11"/>
      <c r="J72" s="11"/>
    </row>
    <row r="73" spans="1:10" ht="30" customHeight="1" x14ac:dyDescent="0.2">
      <c r="A73" s="27" t="s">
        <v>27</v>
      </c>
      <c r="B73" s="35"/>
      <c r="C73" s="35"/>
      <c r="D73" s="35"/>
      <c r="E73" s="35"/>
      <c r="F73" s="35"/>
      <c r="G73" s="35"/>
      <c r="H73" s="26">
        <f>H16+H58</f>
        <v>380080.26</v>
      </c>
      <c r="I73" s="8"/>
      <c r="J73" s="8"/>
    </row>
  </sheetData>
  <mergeCells count="11">
    <mergeCell ref="A12:J12"/>
    <mergeCell ref="A13:J13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2023-12-28T06:10:11Z</dcterms:modified>
</cp:coreProperties>
</file>