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сполнение за 1 кв.2024\"/>
    </mc:Choice>
  </mc:AlternateContent>
  <xr:revisionPtr revIDLastSave="0" documentId="13_ncr:1_{7D713DED-9AD2-403A-8D40-8DD22362D31A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Print_Area" localSheetId="0">Table1!$A$1:$J$98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0" i="1" l="1"/>
  <c r="E80" i="1"/>
  <c r="E81" i="1"/>
  <c r="B80" i="1"/>
  <c r="C80" i="1"/>
  <c r="D80" i="1"/>
  <c r="B81" i="1"/>
  <c r="C81" i="1"/>
  <c r="D81" i="1"/>
  <c r="A80" i="1"/>
  <c r="A81" i="1"/>
  <c r="A82" i="1"/>
  <c r="A83" i="1"/>
  <c r="A84" i="1"/>
  <c r="E85" i="1" l="1"/>
  <c r="E86" i="1"/>
  <c r="C86" i="1"/>
  <c r="C87" i="1" s="1"/>
  <c r="D86" i="1"/>
  <c r="D87" i="1" s="1"/>
  <c r="B86" i="1"/>
  <c r="B87" i="1" s="1"/>
  <c r="A85" i="1"/>
  <c r="A86" i="1"/>
  <c r="A87" i="1"/>
  <c r="H28" i="1"/>
  <c r="H29" i="1"/>
  <c r="H30" i="1"/>
  <c r="H31" i="1"/>
  <c r="E30" i="1"/>
  <c r="E31" i="1"/>
  <c r="B28" i="1"/>
  <c r="B29" i="1" s="1"/>
  <c r="B30" i="1" s="1"/>
  <c r="B31" i="1" s="1"/>
  <c r="C28" i="1"/>
  <c r="C29" i="1" s="1"/>
  <c r="C30" i="1" s="1"/>
  <c r="C31" i="1" s="1"/>
  <c r="A28" i="1"/>
  <c r="A29" i="1"/>
  <c r="A30" i="1"/>
  <c r="A31" i="1"/>
  <c r="H34" i="1" l="1"/>
  <c r="H33" i="1" s="1"/>
  <c r="H32" i="1" s="1"/>
  <c r="I34" i="1"/>
  <c r="I33" i="1" s="1"/>
  <c r="I32" i="1" s="1"/>
  <c r="H25" i="1"/>
  <c r="I25" i="1"/>
  <c r="H23" i="1"/>
  <c r="H21" i="1"/>
  <c r="I21" i="1"/>
  <c r="H17" i="1"/>
  <c r="H16" i="1" s="1"/>
  <c r="H15" i="1" s="1"/>
  <c r="I17" i="1"/>
  <c r="I16" i="1" s="1"/>
  <c r="I15" i="1" s="1"/>
  <c r="H20" i="1" l="1"/>
  <c r="H19" i="1" s="1"/>
  <c r="H57" i="1"/>
  <c r="I57" i="1"/>
  <c r="G57" i="1"/>
  <c r="J57" i="1" l="1"/>
  <c r="J18" i="1"/>
  <c r="J22" i="1"/>
  <c r="J24" i="1"/>
  <c r="J27" i="1"/>
  <c r="J35" i="1"/>
  <c r="J39" i="1"/>
  <c r="J42" i="1"/>
  <c r="J48" i="1"/>
  <c r="J58" i="1"/>
  <c r="J68" i="1"/>
  <c r="J79" i="1"/>
  <c r="J84" i="1"/>
  <c r="J90" i="1"/>
  <c r="J95" i="1"/>
  <c r="I55" i="1" l="1"/>
  <c r="H94" i="1"/>
  <c r="H93" i="1" s="1"/>
  <c r="H92" i="1" s="1"/>
  <c r="H91" i="1" s="1"/>
  <c r="I94" i="1"/>
  <c r="I93" i="1" s="1"/>
  <c r="J93" i="1" s="1"/>
  <c r="G94" i="1"/>
  <c r="G93" i="1" s="1"/>
  <c r="G92" i="1" s="1"/>
  <c r="G91" i="1" s="1"/>
  <c r="H89" i="1"/>
  <c r="H88" i="1" s="1"/>
  <c r="I89" i="1"/>
  <c r="G89" i="1"/>
  <c r="G88" i="1" s="1"/>
  <c r="H83" i="1"/>
  <c r="H82" i="1" s="1"/>
  <c r="I83" i="1"/>
  <c r="H78" i="1"/>
  <c r="I78" i="1"/>
  <c r="I73" i="1" s="1"/>
  <c r="G78" i="1"/>
  <c r="I70" i="1"/>
  <c r="G70" i="1"/>
  <c r="G69" i="1" s="1"/>
  <c r="H67" i="1"/>
  <c r="H66" i="1" s="1"/>
  <c r="I67" i="1"/>
  <c r="G67" i="1"/>
  <c r="G66" i="1" s="1"/>
  <c r="H62" i="1"/>
  <c r="H61" i="1" s="1"/>
  <c r="H60" i="1" s="1"/>
  <c r="H59" i="1" s="1"/>
  <c r="I62" i="1"/>
  <c r="G62" i="1"/>
  <c r="G61" i="1" s="1"/>
  <c r="G60" i="1" s="1"/>
  <c r="G59" i="1" s="1"/>
  <c r="G55" i="1"/>
  <c r="H47" i="1"/>
  <c r="H46" i="1" s="1"/>
  <c r="I47" i="1"/>
  <c r="H41" i="1"/>
  <c r="H40" i="1" s="1"/>
  <c r="I41" i="1"/>
  <c r="G41" i="1"/>
  <c r="I38" i="1"/>
  <c r="J41" i="1" l="1"/>
  <c r="J89" i="1"/>
  <c r="G65" i="1"/>
  <c r="G64" i="1" s="1"/>
  <c r="G54" i="1"/>
  <c r="G53" i="1" s="1"/>
  <c r="G52" i="1" s="1"/>
  <c r="J47" i="1"/>
  <c r="J94" i="1"/>
  <c r="I54" i="1"/>
  <c r="I53" i="1" s="1"/>
  <c r="I52" i="1" s="1"/>
  <c r="I66" i="1"/>
  <c r="J66" i="1" s="1"/>
  <c r="J67" i="1"/>
  <c r="I92" i="1"/>
  <c r="I61" i="1"/>
  <c r="I82" i="1"/>
  <c r="J82" i="1" s="1"/>
  <c r="J83" i="1"/>
  <c r="I88" i="1"/>
  <c r="J88" i="1" s="1"/>
  <c r="I40" i="1"/>
  <c r="J40" i="1" s="1"/>
  <c r="I46" i="1"/>
  <c r="J46" i="1" s="1"/>
  <c r="I69" i="1"/>
  <c r="J78" i="1"/>
  <c r="I37" i="1"/>
  <c r="H38" i="1"/>
  <c r="J38" i="1" s="1"/>
  <c r="G38" i="1"/>
  <c r="G37" i="1" s="1"/>
  <c r="G34" i="1"/>
  <c r="G33" i="1" s="1"/>
  <c r="G32" i="1" s="1"/>
  <c r="G25" i="1"/>
  <c r="G23" i="1"/>
  <c r="J21" i="1"/>
  <c r="G21" i="1"/>
  <c r="G17" i="1"/>
  <c r="G16" i="1" s="1"/>
  <c r="G15" i="1" s="1"/>
  <c r="J77" i="1" l="1"/>
  <c r="H73" i="1"/>
  <c r="H37" i="1"/>
  <c r="J37" i="1" s="1"/>
  <c r="I36" i="1"/>
  <c r="I60" i="1"/>
  <c r="I72" i="1"/>
  <c r="J92" i="1"/>
  <c r="I91" i="1"/>
  <c r="J91" i="1" s="1"/>
  <c r="J25" i="1"/>
  <c r="J17" i="1"/>
  <c r="I65" i="1"/>
  <c r="I59" i="1" l="1"/>
  <c r="J15" i="1"/>
  <c r="J16" i="1"/>
  <c r="I64" i="1"/>
  <c r="H72" i="1"/>
  <c r="J73" i="1"/>
  <c r="J34" i="1" l="1"/>
  <c r="J72" i="1"/>
  <c r="J32" i="1" l="1"/>
  <c r="J33" i="1"/>
  <c r="H36" i="1"/>
  <c r="H14" i="1" s="1"/>
  <c r="G47" i="1"/>
  <c r="G46" i="1" s="1"/>
  <c r="J36" i="1" l="1"/>
  <c r="K24" i="1"/>
  <c r="K26" i="1"/>
  <c r="K23" i="1"/>
  <c r="G83" i="1" l="1"/>
  <c r="G82" i="1" s="1"/>
  <c r="G73" i="1" s="1"/>
  <c r="E84" i="1"/>
  <c r="K82" i="1" l="1"/>
  <c r="M82" i="1" s="1"/>
  <c r="E83" i="1"/>
  <c r="H43" i="1" l="1"/>
  <c r="H44" i="1"/>
  <c r="H45" i="1"/>
  <c r="H49" i="1"/>
  <c r="H50" i="1"/>
  <c r="H51" i="1"/>
  <c r="H56" i="1"/>
  <c r="H74" i="1"/>
  <c r="J74" i="1" s="1"/>
  <c r="H75" i="1"/>
  <c r="J75" i="1" s="1"/>
  <c r="H76" i="1"/>
  <c r="J76" i="1" s="1"/>
  <c r="J56" i="1" l="1"/>
  <c r="H55" i="1"/>
  <c r="H54" i="1" s="1"/>
  <c r="H70" i="1"/>
  <c r="G20" i="1"/>
  <c r="G19" i="1" s="1"/>
  <c r="H69" i="1" l="1"/>
  <c r="J55" i="1"/>
  <c r="K25" i="1"/>
  <c r="G40" i="1"/>
  <c r="H53" i="1" l="1"/>
  <c r="J54" i="1"/>
  <c r="H65" i="1"/>
  <c r="G36" i="1"/>
  <c r="G14" i="1" s="1"/>
  <c r="A89" i="1"/>
  <c r="A90" i="1"/>
  <c r="H52" i="1" l="1"/>
  <c r="H13" i="1" s="1"/>
  <c r="J53" i="1"/>
  <c r="H64" i="1"/>
  <c r="J64" i="1" s="1"/>
  <c r="J65" i="1"/>
  <c r="J52" i="1" l="1"/>
  <c r="H96" i="1" l="1"/>
  <c r="I23" i="1" l="1"/>
  <c r="J23" i="1" l="1"/>
  <c r="I20" i="1"/>
  <c r="I19" i="1" s="1"/>
  <c r="I14" i="1" s="1"/>
  <c r="I13" i="1" s="1"/>
  <c r="J20" i="1" l="1"/>
  <c r="J19" i="1"/>
  <c r="I96" i="1" l="1"/>
  <c r="J96" i="1" s="1"/>
  <c r="J13" i="1"/>
  <c r="J14" i="1"/>
  <c r="G72" i="1"/>
  <c r="G13" i="1" l="1"/>
  <c r="G96" i="1" s="1"/>
  <c r="I45" i="1"/>
  <c r="J45" i="1"/>
  <c r="I43" i="1"/>
  <c r="J43" i="1"/>
  <c r="I49" i="1"/>
  <c r="J49" i="1"/>
  <c r="I50" i="1"/>
  <c r="J50" i="1"/>
  <c r="J51" i="1"/>
  <c r="I51" i="1"/>
  <c r="I44" i="1"/>
  <c r="J44" i="1"/>
</calcChain>
</file>

<file path=xl/sharedStrings.xml><?xml version="1.0" encoding="utf-8"?>
<sst xmlns="http://schemas.openxmlformats.org/spreadsheetml/2006/main" count="464" uniqueCount="109">
  <si>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</si>
  <si>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</si>
  <si>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</si>
  <si>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</si>
  <si>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</si>
  <si>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</si>
  <si>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</si>
  <si>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</si>
  <si>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</si>
  <si>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</si>
  <si>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</si>
  <si>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</si>
  <si>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</si>
  <si>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</si>
  <si>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</si>
  <si>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</si>
  <si>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</si>
  <si>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</si>
  <si>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</si>
  <si>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</si>
  <si>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</si>
  <si>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</si>
  <si>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</si>
  <si>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</si>
  <si>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</si>
  <si>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</si>
  <si>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</si>
  <si>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</si>
  <si>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</si>
  <si>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</si>
  <si>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</si>
  <si>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</si>
  <si>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</si>
  <si>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</si>
  <si>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</si>
  <si>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</si>
  <si>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</si>
  <si>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</si>
  <si>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</si>
  <si>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</si>
  <si>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</si>
  <si>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</si>
  <si>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</si>
  <si>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</si>
  <si>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</si>
  <si>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</si>
  <si>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</si>
  <si>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</si>
  <si>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</si>
  <si>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</si>
  <si>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</si>
  <si>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</si>
  <si>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</si>
  <si>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</si>
  <si>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22 4 28 80100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</si>
  <si>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</si>
  <si>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</si>
  <si>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</si>
  <si>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</si>
  <si>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</si>
  <si>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</si>
  <si>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</si>
  <si>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</si>
  <si>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</si>
  <si>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</si>
  <si>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</si>
  <si>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</si>
  <si>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</si>
  <si>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</si>
  <si>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</si>
  <si>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</si>
  <si>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</si>
  <si>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</si>
  <si>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</si>
  <si>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</si>
  <si>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</si>
  <si>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</si>
  <si>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</si>
  <si>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</si>
  <si>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</si>
  <si>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</si>
  <si>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ИТОГО: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</si>
  <si>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</si>
  <si>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% исполнения к уточненной бюджетной росписи</t>
  </si>
  <si>
    <t>Приложение 3</t>
  </si>
  <si>
    <t>к постановлению Воробейнской сельской администрации</t>
  </si>
  <si>
    <t>"Об исполнении бюджете Воробейнского сельского поселения Жирятинского</t>
  </si>
  <si>
    <t xml:space="preserve">Жирятинского муниципального района Брянской области </t>
  </si>
  <si>
    <t>Исполенно с начало года,  рублей</t>
  </si>
  <si>
    <t>Публичные нормативные социальные выплаты гражданам</t>
  </si>
  <si>
    <t>2241681140</t>
  </si>
  <si>
    <t>2242181710</t>
  </si>
  <si>
    <t>22421L2990</t>
  </si>
  <si>
    <t>Исполнение судебных актов</t>
  </si>
  <si>
    <t>Членские взносы некоммерческим организациям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</si>
  <si>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</si>
  <si>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</si>
  <si>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Национальная безопасность и правоохранительная деятельность</t>
  </si>
  <si>
    <t>Организация и содержание мест захоронения (кладбищ)</t>
  </si>
  <si>
    <t>Утвержденно на 2024 год, рублей</t>
  </si>
  <si>
    <t>07</t>
  </si>
  <si>
    <t>3000080060</t>
  </si>
  <si>
    <t>880</t>
  </si>
  <si>
    <t>22427S5871</t>
  </si>
  <si>
    <t>Уточненная бюджетная роспись на 2024 год, рублей</t>
  </si>
  <si>
    <t>Ведомственная структура расходов  бюджета Воробейнского сельского поселения Жирятинского муниципального района Брянской области за 1 квартал 2024 года</t>
  </si>
  <si>
    <t>за 1 квартал 2024 года"</t>
  </si>
  <si>
    <r>
      <t xml:space="preserve">Функционирование Правительства Российской Федерации, высших исполнительных органов </t>
    </r>
    <r>
      <rPr>
        <b/>
        <sz val="10"/>
        <color rgb="FFFF0000"/>
        <rFont val="Times New Roman"/>
        <family val="1"/>
        <charset val="204"/>
      </rPr>
      <t>государственной власти</t>
    </r>
    <r>
      <rPr>
        <b/>
        <sz val="10"/>
        <color rgb="FF000000"/>
        <rFont val="Times New Roman"/>
        <family val="1"/>
        <charset val="204"/>
      </rPr>
      <t xml:space="preserve"> субъектов Российской Федерации, местных администраций</t>
    </r>
  </si>
  <si>
    <t>от 11 апреля 2024 года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</si>
</sst>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00%"/>
  </numFmts>
  <fonts count="12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2"/>
    </font>
    <font>
      <sz val="10"/>
      <color rgb="FF000000"/>
      <name val="Arial Cyr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164" fontId="10" fillId="0" borderId="1">
      <alignment horizontal="right" vertical="top" shrinkToFit="1"/>
    </xf>
  </cellStyleXfs>
  <cellXfs count="3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</cellXfs>
  <cellStyles count="2">
    <cellStyle name="xl36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43">
          <cell r="A43" t="str">
            <v xml:space="preserve">      Обеспечение проведения выборов и референдумов</v>
          </cell>
        </row>
        <row r="44">
          <cell r="A44" t="str">
            <v xml:space="preserve">        Организация и проведение выборов и референдумов</v>
          </cell>
        </row>
        <row r="45">
          <cell r="A45" t="str">
            <v xml:space="preserve">          Иные бюджетные ассигнования</v>
          </cell>
        </row>
        <row r="46">
          <cell r="A46" t="str">
            <v xml:space="preserve">            Специальные расходы</v>
          </cell>
        </row>
        <row r="127">
          <cell r="A127" t="str">
            <v xml:space="preserve">        Реализация инициативных проектов</v>
          </cell>
        </row>
        <row r="128">
          <cell r="A128" t="str">
            <v xml:space="preserve">          Закупка товаров, работ и услуг для обеспечения государственных (муниципальных) нужд</v>
          </cell>
        </row>
        <row r="129">
          <cell r="A129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22">
          <cell r="A122" t="str">
            <v xml:space="preserve">          Иные бюджетные ассигнования</v>
          </cell>
        </row>
        <row r="123">
          <cell r="A123" t="str">
            <v xml:space="preserve">            Уплата налогов, сборов и иных платежей</v>
          </cell>
        </row>
        <row r="127">
          <cell r="A127" t="str">
            <v xml:space="preserve">        Реализация федеральной целевой программы "Увековечение памяти погибших при защите Отечества на 2019-2024 годы"</v>
          </cell>
        </row>
        <row r="128">
          <cell r="A128" t="str">
            <v xml:space="preserve">          Закупка товаров, работ и услуг для обеспечения государственных (муниципальных) нужд</v>
          </cell>
        </row>
        <row r="129">
          <cell r="A129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02"/>
  <sheetViews>
    <sheetView tabSelected="1" view="pageBreakPreview" topLeftCell="A68" zoomScaleNormal="100" zoomScaleSheetLayoutView="100" workbookViewId="0">
      <selection activeCell="G77" sqref="G77:I77"/>
    </sheetView>
  </sheetViews>
  <sheetFormatPr defaultRowHeight="12.75" x14ac:dyDescent="0.2"/>
  <cols>
    <col min="1" max="1" width="42.5" customWidth="1"/>
    <col min="2" max="2" width="7.1640625" customWidth="1"/>
    <col min="3" max="3" width="6.1640625" customWidth="1"/>
    <col min="4" max="4" width="6.33203125" customWidth="1"/>
    <col min="5" max="5" width="16.33203125" customWidth="1"/>
    <col min="6" max="6" width="7.5" customWidth="1"/>
    <col min="7" max="7" width="14.83203125" customWidth="1"/>
    <col min="8" max="8" width="16.83203125" customWidth="1"/>
    <col min="9" max="9" width="14" customWidth="1"/>
    <col min="10" max="10" width="13" customWidth="1"/>
  </cols>
  <sheetData>
    <row r="2" spans="1:10" ht="25.5" customHeight="1" x14ac:dyDescent="0.2">
      <c r="I2" s="30" t="s">
        <v>84</v>
      </c>
      <c r="J2" s="30"/>
    </row>
    <row r="3" spans="1:10" x14ac:dyDescent="0.2">
      <c r="F3" s="34" t="s">
        <v>85</v>
      </c>
      <c r="G3" s="34"/>
      <c r="H3" s="34"/>
      <c r="I3" s="34"/>
      <c r="J3" s="34"/>
    </row>
    <row r="4" spans="1:10" ht="12.75" customHeight="1" x14ac:dyDescent="0.2">
      <c r="F4" s="35" t="s">
        <v>108</v>
      </c>
      <c r="G4" s="35"/>
      <c r="H4" s="35"/>
      <c r="I4" s="35"/>
      <c r="J4" s="18"/>
    </row>
    <row r="5" spans="1:10" x14ac:dyDescent="0.2">
      <c r="F5" s="34" t="s">
        <v>86</v>
      </c>
      <c r="G5" s="34"/>
      <c r="H5" s="34"/>
      <c r="I5" s="34"/>
      <c r="J5" s="34"/>
    </row>
    <row r="6" spans="1:10" x14ac:dyDescent="0.2">
      <c r="F6" s="34" t="s">
        <v>87</v>
      </c>
      <c r="G6" s="34"/>
      <c r="H6" s="34"/>
      <c r="I6" s="34"/>
      <c r="J6" s="34"/>
    </row>
    <row r="7" spans="1:10" x14ac:dyDescent="0.2">
      <c r="F7" s="34" t="s">
        <v>106</v>
      </c>
      <c r="G7" s="34"/>
      <c r="H7" s="34"/>
      <c r="I7" s="34"/>
      <c r="J7" s="34"/>
    </row>
    <row r="8" spans="1:10" ht="9.75" customHeight="1" x14ac:dyDescent="0.2">
      <c r="A8" s="1" t="s">
        <v>0</v>
      </c>
      <c r="B8" s="1" t="s">
        <v>0</v>
      </c>
      <c r="C8" s="1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/>
      <c r="J8" s="2" t="s">
        <v>0</v>
      </c>
    </row>
    <row r="9" spans="1:10" ht="37.5" customHeight="1" x14ac:dyDescent="0.2">
      <c r="A9" s="31" t="s">
        <v>105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5" customHeigh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78" customHeight="1" x14ac:dyDescent="0.2">
      <c r="A11" s="3" t="s">
        <v>1</v>
      </c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99</v>
      </c>
      <c r="H11" s="10" t="s">
        <v>104</v>
      </c>
      <c r="I11" s="10" t="s">
        <v>88</v>
      </c>
      <c r="J11" s="10" t="s">
        <v>83</v>
      </c>
    </row>
    <row r="12" spans="1:10" ht="14.45" customHeight="1" x14ac:dyDescent="0.2">
      <c r="A12" s="3" t="s">
        <v>7</v>
      </c>
      <c r="B12" s="3" t="s">
        <v>8</v>
      </c>
      <c r="C12" s="3" t="s">
        <v>9</v>
      </c>
      <c r="D12" s="3" t="s">
        <v>10</v>
      </c>
      <c r="E12" s="3" t="s">
        <v>11</v>
      </c>
      <c r="F12" s="3" t="s">
        <v>12</v>
      </c>
      <c r="G12" s="3">
        <v>7</v>
      </c>
      <c r="H12" s="3">
        <v>8</v>
      </c>
      <c r="I12" s="22">
        <v>9</v>
      </c>
      <c r="J12" s="22">
        <v>10</v>
      </c>
    </row>
    <row r="13" spans="1:10" ht="54" customHeight="1" x14ac:dyDescent="0.2">
      <c r="A13" s="6" t="s">
        <v>16</v>
      </c>
      <c r="B13" s="7" t="s">
        <v>17</v>
      </c>
      <c r="C13" s="7" t="s">
        <v>0</v>
      </c>
      <c r="D13" s="7" t="s">
        <v>0</v>
      </c>
      <c r="E13" s="8" t="s">
        <v>0</v>
      </c>
      <c r="F13" s="8" t="s">
        <v>0</v>
      </c>
      <c r="G13" s="15">
        <f>G14+G52+G64+G72+G91</f>
        <v>7558342.6100000003</v>
      </c>
      <c r="H13" s="15">
        <f>H14+H52+H64+H72+H91</f>
        <v>7558342.6100000003</v>
      </c>
      <c r="I13" s="15">
        <f>I14+I52+I64+I72+I91</f>
        <v>1610949.73</v>
      </c>
      <c r="J13" s="15">
        <f>I13/H13%</f>
        <v>21.313531459511335</v>
      </c>
    </row>
    <row r="14" spans="1:10" ht="20.25" customHeight="1" x14ac:dyDescent="0.2">
      <c r="A14" s="9" t="s">
        <v>18</v>
      </c>
      <c r="B14" s="10" t="s">
        <v>17</v>
      </c>
      <c r="C14" s="10" t="s">
        <v>19</v>
      </c>
      <c r="D14" s="10" t="s">
        <v>0</v>
      </c>
      <c r="E14" s="10" t="s">
        <v>0</v>
      </c>
      <c r="F14" s="10" t="s">
        <v>0</v>
      </c>
      <c r="G14" s="16">
        <f>G15+G19+G32+G36+G28</f>
        <v>2887247</v>
      </c>
      <c r="H14" s="16">
        <f>H15+H19+H32+H36+H28</f>
        <v>2887247</v>
      </c>
      <c r="I14" s="16">
        <f t="shared" ref="I14" si="0">I15+I19+I32+I36</f>
        <v>549842.38</v>
      </c>
      <c r="J14" s="15">
        <f t="shared" ref="J14:J83" si="1">I14/H14%</f>
        <v>19.043828948475831</v>
      </c>
    </row>
    <row r="15" spans="1:10" ht="57.75" customHeight="1" x14ac:dyDescent="0.2">
      <c r="A15" s="26" t="s">
        <v>20</v>
      </c>
      <c r="B15" s="7" t="s">
        <v>17</v>
      </c>
      <c r="C15" s="7" t="s">
        <v>19</v>
      </c>
      <c r="D15" s="7" t="s">
        <v>21</v>
      </c>
      <c r="E15" s="7" t="s">
        <v>0</v>
      </c>
      <c r="F15" s="7" t="s">
        <v>0</v>
      </c>
      <c r="G15" s="15">
        <f>G16</f>
        <v>618579</v>
      </c>
      <c r="H15" s="15">
        <f t="shared" ref="H15:I17" si="2">H16</f>
        <v>618579</v>
      </c>
      <c r="I15" s="15">
        <f t="shared" si="2"/>
        <v>119573.52</v>
      </c>
      <c r="J15" s="15">
        <f t="shared" si="1"/>
        <v>19.33035554068276</v>
      </c>
    </row>
    <row r="16" spans="1:10" ht="32.25" customHeight="1" x14ac:dyDescent="0.2">
      <c r="A16" s="11" t="s">
        <v>22</v>
      </c>
      <c r="B16" s="10" t="s">
        <v>17</v>
      </c>
      <c r="C16" s="10" t="s">
        <v>19</v>
      </c>
      <c r="D16" s="10" t="s">
        <v>21</v>
      </c>
      <c r="E16" s="10" t="s">
        <v>23</v>
      </c>
      <c r="F16" s="12" t="s">
        <v>0</v>
      </c>
      <c r="G16" s="16">
        <f>G17</f>
        <v>618579</v>
      </c>
      <c r="H16" s="16">
        <f t="shared" si="2"/>
        <v>618579</v>
      </c>
      <c r="I16" s="16">
        <f t="shared" si="2"/>
        <v>119573.52</v>
      </c>
      <c r="J16" s="15">
        <f t="shared" si="1"/>
        <v>19.33035554068276</v>
      </c>
    </row>
    <row r="17" spans="1:11" ht="78.75" customHeight="1" x14ac:dyDescent="0.2">
      <c r="A17" s="11" t="s">
        <v>24</v>
      </c>
      <c r="B17" s="10" t="s">
        <v>17</v>
      </c>
      <c r="C17" s="10" t="s">
        <v>19</v>
      </c>
      <c r="D17" s="10" t="s">
        <v>21</v>
      </c>
      <c r="E17" s="10" t="s">
        <v>23</v>
      </c>
      <c r="F17" s="10" t="s">
        <v>25</v>
      </c>
      <c r="G17" s="16">
        <f>G18</f>
        <v>618579</v>
      </c>
      <c r="H17" s="16">
        <f t="shared" si="2"/>
        <v>618579</v>
      </c>
      <c r="I17" s="16">
        <f t="shared" si="2"/>
        <v>119573.52</v>
      </c>
      <c r="J17" s="15">
        <f t="shared" si="1"/>
        <v>19.33035554068276</v>
      </c>
    </row>
    <row r="18" spans="1:11" ht="35.25" customHeight="1" x14ac:dyDescent="0.2">
      <c r="A18" s="11" t="s">
        <v>26</v>
      </c>
      <c r="B18" s="10" t="s">
        <v>17</v>
      </c>
      <c r="C18" s="10" t="s">
        <v>19</v>
      </c>
      <c r="D18" s="10" t="s">
        <v>21</v>
      </c>
      <c r="E18" s="10" t="s">
        <v>23</v>
      </c>
      <c r="F18" s="10" t="s">
        <v>27</v>
      </c>
      <c r="G18" s="16">
        <v>618579</v>
      </c>
      <c r="H18" s="16">
        <v>618579</v>
      </c>
      <c r="I18" s="16">
        <v>119573.52</v>
      </c>
      <c r="J18" s="15">
        <f t="shared" si="1"/>
        <v>19.33035554068276</v>
      </c>
    </row>
    <row r="19" spans="1:11" ht="69" customHeight="1" x14ac:dyDescent="0.2">
      <c r="A19" s="26" t="s">
        <v>107</v>
      </c>
      <c r="B19" s="7" t="s">
        <v>17</v>
      </c>
      <c r="C19" s="7" t="s">
        <v>19</v>
      </c>
      <c r="D19" s="7" t="s">
        <v>28</v>
      </c>
      <c r="E19" s="7"/>
      <c r="F19" s="7" t="s">
        <v>0</v>
      </c>
      <c r="G19" s="15">
        <f>G20</f>
        <v>2197729</v>
      </c>
      <c r="H19" s="15">
        <f t="shared" ref="H19:I19" si="3">H20</f>
        <v>2197729</v>
      </c>
      <c r="I19" s="15">
        <f t="shared" si="3"/>
        <v>414049.14</v>
      </c>
      <c r="J19" s="15">
        <f t="shared" si="1"/>
        <v>18.83986333164826</v>
      </c>
    </row>
    <row r="20" spans="1:11" ht="45" customHeight="1" x14ac:dyDescent="0.2">
      <c r="A20" s="11" t="s">
        <v>29</v>
      </c>
      <c r="B20" s="10" t="s">
        <v>17</v>
      </c>
      <c r="C20" s="10" t="s">
        <v>19</v>
      </c>
      <c r="D20" s="10" t="s">
        <v>28</v>
      </c>
      <c r="E20" s="10" t="s">
        <v>30</v>
      </c>
      <c r="F20" s="12" t="s">
        <v>0</v>
      </c>
      <c r="G20" s="16">
        <f>G21+G23+G25</f>
        <v>2197729</v>
      </c>
      <c r="H20" s="16">
        <f t="shared" ref="H20:I20" si="4">H21+H23+H25</f>
        <v>2197729</v>
      </c>
      <c r="I20" s="16">
        <f t="shared" si="4"/>
        <v>414049.14</v>
      </c>
      <c r="J20" s="15">
        <f t="shared" si="1"/>
        <v>18.83986333164826</v>
      </c>
    </row>
    <row r="21" spans="1:11" ht="81" customHeight="1" x14ac:dyDescent="0.2">
      <c r="A21" s="11" t="s">
        <v>24</v>
      </c>
      <c r="B21" s="10" t="s">
        <v>17</v>
      </c>
      <c r="C21" s="10" t="s">
        <v>19</v>
      </c>
      <c r="D21" s="10" t="s">
        <v>28</v>
      </c>
      <c r="E21" s="10" t="s">
        <v>30</v>
      </c>
      <c r="F21" s="10" t="s">
        <v>25</v>
      </c>
      <c r="G21" s="16">
        <f>G22</f>
        <v>2036863</v>
      </c>
      <c r="H21" s="16">
        <f t="shared" ref="H21:I21" si="5">H22</f>
        <v>2036863</v>
      </c>
      <c r="I21" s="16">
        <f t="shared" si="5"/>
        <v>358722.33</v>
      </c>
      <c r="J21" s="15">
        <f t="shared" si="1"/>
        <v>17.611509954277729</v>
      </c>
    </row>
    <row r="22" spans="1:11" ht="30.75" customHeight="1" x14ac:dyDescent="0.2">
      <c r="A22" s="11" t="s">
        <v>26</v>
      </c>
      <c r="B22" s="10" t="s">
        <v>17</v>
      </c>
      <c r="C22" s="10" t="s">
        <v>19</v>
      </c>
      <c r="D22" s="10" t="s">
        <v>28</v>
      </c>
      <c r="E22" s="10" t="s">
        <v>30</v>
      </c>
      <c r="F22" s="10" t="s">
        <v>27</v>
      </c>
      <c r="G22" s="16">
        <v>2036863</v>
      </c>
      <c r="H22" s="16">
        <v>2036863</v>
      </c>
      <c r="I22" s="16">
        <v>358722.33</v>
      </c>
      <c r="J22" s="15">
        <f t="shared" si="1"/>
        <v>17.611509954277729</v>
      </c>
    </row>
    <row r="23" spans="1:11" ht="43.5" customHeight="1" x14ac:dyDescent="0.2">
      <c r="A23" s="11" t="s">
        <v>31</v>
      </c>
      <c r="B23" s="10" t="s">
        <v>17</v>
      </c>
      <c r="C23" s="10" t="s">
        <v>19</v>
      </c>
      <c r="D23" s="10" t="s">
        <v>28</v>
      </c>
      <c r="E23" s="10" t="s">
        <v>30</v>
      </c>
      <c r="F23" s="10" t="s">
        <v>32</v>
      </c>
      <c r="G23" s="16">
        <f>G24</f>
        <v>158005</v>
      </c>
      <c r="H23" s="16">
        <f>H24</f>
        <v>158005</v>
      </c>
      <c r="I23" s="16">
        <f>I24</f>
        <v>54611.56</v>
      </c>
      <c r="J23" s="15">
        <f t="shared" si="1"/>
        <v>34.56318470934464</v>
      </c>
      <c r="K23" s="5">
        <f>H23-G23</f>
        <v>0</v>
      </c>
    </row>
    <row r="24" spans="1:11" ht="43.5" customHeight="1" x14ac:dyDescent="0.2">
      <c r="A24" s="11" t="s">
        <v>33</v>
      </c>
      <c r="B24" s="10" t="s">
        <v>17</v>
      </c>
      <c r="C24" s="10" t="s">
        <v>19</v>
      </c>
      <c r="D24" s="10" t="s">
        <v>28</v>
      </c>
      <c r="E24" s="10" t="s">
        <v>30</v>
      </c>
      <c r="F24" s="10" t="s">
        <v>34</v>
      </c>
      <c r="G24" s="16">
        <v>158005</v>
      </c>
      <c r="H24" s="16">
        <v>158005</v>
      </c>
      <c r="I24" s="16">
        <v>54611.56</v>
      </c>
      <c r="J24" s="15">
        <f t="shared" si="1"/>
        <v>34.56318470934464</v>
      </c>
      <c r="K24" s="5">
        <f t="shared" ref="K24:K26" si="6">H24-G24</f>
        <v>0</v>
      </c>
    </row>
    <row r="25" spans="1:11" ht="15" customHeight="1" x14ac:dyDescent="0.2">
      <c r="A25" s="11" t="s">
        <v>35</v>
      </c>
      <c r="B25" s="10" t="s">
        <v>17</v>
      </c>
      <c r="C25" s="10" t="s">
        <v>19</v>
      </c>
      <c r="D25" s="10" t="s">
        <v>28</v>
      </c>
      <c r="E25" s="10" t="s">
        <v>30</v>
      </c>
      <c r="F25" s="10" t="s">
        <v>36</v>
      </c>
      <c r="G25" s="16">
        <f>G26+G27</f>
        <v>2861</v>
      </c>
      <c r="H25" s="16">
        <f t="shared" ref="H25:I25" si="7">H26+H27</f>
        <v>2861</v>
      </c>
      <c r="I25" s="16">
        <f t="shared" si="7"/>
        <v>715.25</v>
      </c>
      <c r="J25" s="15">
        <f t="shared" si="1"/>
        <v>25</v>
      </c>
      <c r="K25" s="5">
        <f t="shared" si="6"/>
        <v>0</v>
      </c>
    </row>
    <row r="26" spans="1:11" ht="15" hidden="1" customHeight="1" x14ac:dyDescent="0.2">
      <c r="A26" s="23" t="s">
        <v>93</v>
      </c>
      <c r="B26" s="24" t="s">
        <v>17</v>
      </c>
      <c r="C26" s="24" t="s">
        <v>19</v>
      </c>
      <c r="D26" s="24" t="s">
        <v>28</v>
      </c>
      <c r="E26" s="24" t="s">
        <v>30</v>
      </c>
      <c r="F26" s="24">
        <v>830</v>
      </c>
      <c r="G26" s="13"/>
      <c r="H26" s="13">
        <v>0</v>
      </c>
      <c r="I26" s="13">
        <v>0</v>
      </c>
      <c r="J26" s="25">
        <v>0</v>
      </c>
      <c r="K26" s="5">
        <f t="shared" si="6"/>
        <v>0</v>
      </c>
    </row>
    <row r="27" spans="1:11" ht="18.75" customHeight="1" x14ac:dyDescent="0.2">
      <c r="A27" s="11" t="s">
        <v>37</v>
      </c>
      <c r="B27" s="10" t="s">
        <v>17</v>
      </c>
      <c r="C27" s="10" t="s">
        <v>19</v>
      </c>
      <c r="D27" s="10" t="s">
        <v>28</v>
      </c>
      <c r="E27" s="10" t="s">
        <v>30</v>
      </c>
      <c r="F27" s="10" t="s">
        <v>38</v>
      </c>
      <c r="G27" s="16">
        <v>2861</v>
      </c>
      <c r="H27" s="16">
        <v>2861</v>
      </c>
      <c r="I27" s="16">
        <v>715.25</v>
      </c>
      <c r="J27" s="15">
        <f t="shared" si="1"/>
        <v>25</v>
      </c>
    </row>
    <row r="28" spans="1:11" ht="31.5" customHeight="1" x14ac:dyDescent="0.2">
      <c r="A28" s="6" t="str">
        <f>[1]Документ!A43</f>
        <v xml:space="preserve">      Обеспечение проведения выборов и референдумов</v>
      </c>
      <c r="B28" s="7" t="str">
        <f t="shared" ref="B28:C31" si="8">B27</f>
        <v>922</v>
      </c>
      <c r="C28" s="7" t="str">
        <f t="shared" si="8"/>
        <v>01</v>
      </c>
      <c r="D28" s="27" t="s">
        <v>100</v>
      </c>
      <c r="E28" s="27"/>
      <c r="F28" s="27"/>
      <c r="G28" s="15">
        <v>14220</v>
      </c>
      <c r="H28" s="15">
        <f t="shared" ref="H28:H31" si="9">G28</f>
        <v>14220</v>
      </c>
      <c r="I28" s="15">
        <v>0</v>
      </c>
      <c r="J28" s="15">
        <v>0</v>
      </c>
    </row>
    <row r="29" spans="1:11" ht="33" customHeight="1" x14ac:dyDescent="0.2">
      <c r="A29" s="11" t="str">
        <f>[1]Документ!A44</f>
        <v xml:space="preserve">        Организация и проведение выборов и референдумов</v>
      </c>
      <c r="B29" s="10" t="str">
        <f t="shared" si="8"/>
        <v>922</v>
      </c>
      <c r="C29" s="10" t="str">
        <f t="shared" si="8"/>
        <v>01</v>
      </c>
      <c r="D29" s="21" t="s">
        <v>100</v>
      </c>
      <c r="E29" s="21" t="s">
        <v>101</v>
      </c>
      <c r="F29" s="21"/>
      <c r="G29" s="16">
        <v>14220</v>
      </c>
      <c r="H29" s="16">
        <f t="shared" si="9"/>
        <v>14220</v>
      </c>
      <c r="I29" s="16">
        <v>0</v>
      </c>
      <c r="J29" s="15">
        <v>0</v>
      </c>
    </row>
    <row r="30" spans="1:11" ht="18.75" customHeight="1" x14ac:dyDescent="0.2">
      <c r="A30" s="11" t="str">
        <f>[1]Документ!A45</f>
        <v xml:space="preserve">          Иные бюджетные ассигнования</v>
      </c>
      <c r="B30" s="10" t="str">
        <f t="shared" si="8"/>
        <v>922</v>
      </c>
      <c r="C30" s="10" t="str">
        <f t="shared" si="8"/>
        <v>01</v>
      </c>
      <c r="D30" s="21" t="s">
        <v>100</v>
      </c>
      <c r="E30" s="21" t="str">
        <f t="shared" ref="E30:E31" si="10">$E$29</f>
        <v>3000080060</v>
      </c>
      <c r="F30" s="21" t="s">
        <v>36</v>
      </c>
      <c r="G30" s="16">
        <v>14220</v>
      </c>
      <c r="H30" s="16">
        <f t="shared" si="9"/>
        <v>14220</v>
      </c>
      <c r="I30" s="16">
        <v>0</v>
      </c>
      <c r="J30" s="15">
        <v>0</v>
      </c>
    </row>
    <row r="31" spans="1:11" ht="18.75" customHeight="1" x14ac:dyDescent="0.2">
      <c r="A31" s="11" t="str">
        <f>[1]Документ!A46</f>
        <v xml:space="preserve">            Специальные расходы</v>
      </c>
      <c r="B31" s="10" t="str">
        <f t="shared" si="8"/>
        <v>922</v>
      </c>
      <c r="C31" s="10" t="str">
        <f t="shared" si="8"/>
        <v>01</v>
      </c>
      <c r="D31" s="21" t="s">
        <v>100</v>
      </c>
      <c r="E31" s="21" t="str">
        <f t="shared" si="10"/>
        <v>3000080060</v>
      </c>
      <c r="F31" s="21" t="s">
        <v>102</v>
      </c>
      <c r="G31" s="16">
        <v>14220</v>
      </c>
      <c r="H31" s="16">
        <f t="shared" si="9"/>
        <v>14220</v>
      </c>
      <c r="I31" s="16">
        <v>0</v>
      </c>
      <c r="J31" s="15">
        <v>0</v>
      </c>
    </row>
    <row r="32" spans="1:11" ht="15.95" customHeight="1" x14ac:dyDescent="0.2">
      <c r="A32" s="26" t="s">
        <v>39</v>
      </c>
      <c r="B32" s="7" t="s">
        <v>17</v>
      </c>
      <c r="C32" s="7" t="s">
        <v>19</v>
      </c>
      <c r="D32" s="7" t="s">
        <v>14</v>
      </c>
      <c r="E32" s="7" t="s">
        <v>0</v>
      </c>
      <c r="F32" s="7" t="s">
        <v>0</v>
      </c>
      <c r="G32" s="15">
        <f t="shared" ref="G32:I34" si="11">G33</f>
        <v>2000</v>
      </c>
      <c r="H32" s="15">
        <f t="shared" si="11"/>
        <v>2000</v>
      </c>
      <c r="I32" s="15">
        <f t="shared" si="11"/>
        <v>0</v>
      </c>
      <c r="J32" s="15">
        <f t="shared" si="1"/>
        <v>0</v>
      </c>
    </row>
    <row r="33" spans="1:10" ht="22.5" customHeight="1" x14ac:dyDescent="0.2">
      <c r="A33" s="11" t="s">
        <v>40</v>
      </c>
      <c r="B33" s="10" t="s">
        <v>17</v>
      </c>
      <c r="C33" s="10" t="s">
        <v>19</v>
      </c>
      <c r="D33" s="10" t="s">
        <v>14</v>
      </c>
      <c r="E33" s="10" t="s">
        <v>41</v>
      </c>
      <c r="F33" s="12" t="s">
        <v>0</v>
      </c>
      <c r="G33" s="16">
        <f t="shared" si="11"/>
        <v>2000</v>
      </c>
      <c r="H33" s="16">
        <f t="shared" si="11"/>
        <v>2000</v>
      </c>
      <c r="I33" s="16">
        <f t="shared" si="11"/>
        <v>0</v>
      </c>
      <c r="J33" s="15">
        <f t="shared" si="1"/>
        <v>0</v>
      </c>
    </row>
    <row r="34" spans="1:10" ht="15" customHeight="1" x14ac:dyDescent="0.2">
      <c r="A34" s="11" t="s">
        <v>35</v>
      </c>
      <c r="B34" s="10" t="s">
        <v>17</v>
      </c>
      <c r="C34" s="10" t="s">
        <v>19</v>
      </c>
      <c r="D34" s="10" t="s">
        <v>14</v>
      </c>
      <c r="E34" s="10" t="s">
        <v>41</v>
      </c>
      <c r="F34" s="10" t="s">
        <v>36</v>
      </c>
      <c r="G34" s="16">
        <f t="shared" si="11"/>
        <v>2000</v>
      </c>
      <c r="H34" s="16">
        <f t="shared" si="11"/>
        <v>2000</v>
      </c>
      <c r="I34" s="16">
        <f t="shared" si="11"/>
        <v>0</v>
      </c>
      <c r="J34" s="15">
        <f t="shared" si="1"/>
        <v>0</v>
      </c>
    </row>
    <row r="35" spans="1:10" ht="15" customHeight="1" x14ac:dyDescent="0.2">
      <c r="A35" s="11" t="s">
        <v>42</v>
      </c>
      <c r="B35" s="10" t="s">
        <v>17</v>
      </c>
      <c r="C35" s="10" t="s">
        <v>19</v>
      </c>
      <c r="D35" s="10" t="s">
        <v>14</v>
      </c>
      <c r="E35" s="10" t="s">
        <v>41</v>
      </c>
      <c r="F35" s="10" t="s">
        <v>43</v>
      </c>
      <c r="G35" s="16">
        <v>2000</v>
      </c>
      <c r="H35" s="16">
        <v>2000</v>
      </c>
      <c r="I35" s="16"/>
      <c r="J35" s="15">
        <f t="shared" si="1"/>
        <v>0</v>
      </c>
    </row>
    <row r="36" spans="1:10" ht="15.95" customHeight="1" x14ac:dyDescent="0.2">
      <c r="A36" s="26" t="s">
        <v>44</v>
      </c>
      <c r="B36" s="7" t="s">
        <v>17</v>
      </c>
      <c r="C36" s="7" t="s">
        <v>19</v>
      </c>
      <c r="D36" s="7" t="s">
        <v>15</v>
      </c>
      <c r="E36" s="7" t="s">
        <v>0</v>
      </c>
      <c r="F36" s="7" t="s">
        <v>0</v>
      </c>
      <c r="G36" s="15">
        <f>G37+G40+G46</f>
        <v>54719</v>
      </c>
      <c r="H36" s="15">
        <f t="shared" ref="H36" si="12">H37+H40+H46</f>
        <v>54719</v>
      </c>
      <c r="I36" s="15">
        <f>I37+I40+I46</f>
        <v>16219.72</v>
      </c>
      <c r="J36" s="15">
        <f t="shared" si="1"/>
        <v>29.641842869935484</v>
      </c>
    </row>
    <row r="37" spans="1:10" ht="30.75" customHeight="1" x14ac:dyDescent="0.2">
      <c r="A37" s="11" t="s">
        <v>45</v>
      </c>
      <c r="B37" s="10" t="s">
        <v>17</v>
      </c>
      <c r="C37" s="10" t="s">
        <v>19</v>
      </c>
      <c r="D37" s="10" t="s">
        <v>15</v>
      </c>
      <c r="E37" s="10" t="s">
        <v>46</v>
      </c>
      <c r="F37" s="12" t="s">
        <v>0</v>
      </c>
      <c r="G37" s="16">
        <f>G38</f>
        <v>48119</v>
      </c>
      <c r="H37" s="16">
        <f t="shared" ref="H37:I37" si="13">H38</f>
        <v>48119</v>
      </c>
      <c r="I37" s="16">
        <f t="shared" si="13"/>
        <v>16219.72</v>
      </c>
      <c r="J37" s="15">
        <f t="shared" si="1"/>
        <v>33.707516781312997</v>
      </c>
    </row>
    <row r="38" spans="1:10" ht="42.75" customHeight="1" x14ac:dyDescent="0.2">
      <c r="A38" s="11" t="s">
        <v>31</v>
      </c>
      <c r="B38" s="10" t="s">
        <v>17</v>
      </c>
      <c r="C38" s="10" t="s">
        <v>19</v>
      </c>
      <c r="D38" s="10" t="s">
        <v>15</v>
      </c>
      <c r="E38" s="10" t="s">
        <v>46</v>
      </c>
      <c r="F38" s="10" t="s">
        <v>32</v>
      </c>
      <c r="G38" s="16">
        <f>G39</f>
        <v>48119</v>
      </c>
      <c r="H38" s="16">
        <f t="shared" ref="H38" si="14">H39</f>
        <v>48119</v>
      </c>
      <c r="I38" s="16">
        <f>I39</f>
        <v>16219.72</v>
      </c>
      <c r="J38" s="15">
        <f t="shared" si="1"/>
        <v>33.707516781312997</v>
      </c>
    </row>
    <row r="39" spans="1:10" ht="42" customHeight="1" x14ac:dyDescent="0.2">
      <c r="A39" s="11" t="s">
        <v>33</v>
      </c>
      <c r="B39" s="10" t="s">
        <v>17</v>
      </c>
      <c r="C39" s="10" t="s">
        <v>19</v>
      </c>
      <c r="D39" s="10" t="s">
        <v>15</v>
      </c>
      <c r="E39" s="10" t="s">
        <v>46</v>
      </c>
      <c r="F39" s="10" t="s">
        <v>34</v>
      </c>
      <c r="G39" s="16">
        <v>48119</v>
      </c>
      <c r="H39" s="16">
        <v>48119</v>
      </c>
      <c r="I39" s="16">
        <v>16219.72</v>
      </c>
      <c r="J39" s="15">
        <f t="shared" si="1"/>
        <v>33.707516781312997</v>
      </c>
    </row>
    <row r="40" spans="1:10" ht="81.75" customHeight="1" x14ac:dyDescent="0.2">
      <c r="A40" s="11" t="s">
        <v>47</v>
      </c>
      <c r="B40" s="10" t="s">
        <v>17</v>
      </c>
      <c r="C40" s="10" t="s">
        <v>19</v>
      </c>
      <c r="D40" s="10" t="s">
        <v>15</v>
      </c>
      <c r="E40" s="10" t="s">
        <v>48</v>
      </c>
      <c r="F40" s="12" t="s">
        <v>0</v>
      </c>
      <c r="G40" s="16">
        <f>G41</f>
        <v>600</v>
      </c>
      <c r="H40" s="16">
        <f t="shared" ref="H40:I40" si="15">H41</f>
        <v>600</v>
      </c>
      <c r="I40" s="16">
        <f t="shared" si="15"/>
        <v>0</v>
      </c>
      <c r="J40" s="15">
        <f t="shared" si="1"/>
        <v>0</v>
      </c>
    </row>
    <row r="41" spans="1:10" ht="22.5" customHeight="1" x14ac:dyDescent="0.2">
      <c r="A41" s="11" t="s">
        <v>49</v>
      </c>
      <c r="B41" s="10" t="s">
        <v>17</v>
      </c>
      <c r="C41" s="10" t="s">
        <v>19</v>
      </c>
      <c r="D41" s="10" t="s">
        <v>15</v>
      </c>
      <c r="E41" s="10" t="s">
        <v>48</v>
      </c>
      <c r="F41" s="10" t="s">
        <v>50</v>
      </c>
      <c r="G41" s="16">
        <f>G42</f>
        <v>600</v>
      </c>
      <c r="H41" s="16">
        <f t="shared" ref="H41:I41" si="16">H42</f>
        <v>600</v>
      </c>
      <c r="I41" s="16">
        <f t="shared" si="16"/>
        <v>0</v>
      </c>
      <c r="J41" s="15">
        <f t="shared" si="1"/>
        <v>0</v>
      </c>
    </row>
    <row r="42" spans="1:10" ht="15" customHeight="1" x14ac:dyDescent="0.2">
      <c r="A42" s="11" t="s">
        <v>51</v>
      </c>
      <c r="B42" s="10" t="s">
        <v>17</v>
      </c>
      <c r="C42" s="10" t="s">
        <v>19</v>
      </c>
      <c r="D42" s="10" t="s">
        <v>15</v>
      </c>
      <c r="E42" s="10" t="s">
        <v>48</v>
      </c>
      <c r="F42" s="10" t="s">
        <v>52</v>
      </c>
      <c r="G42" s="16">
        <v>600</v>
      </c>
      <c r="H42" s="16">
        <v>600</v>
      </c>
      <c r="I42" s="16">
        <v>0</v>
      </c>
      <c r="J42" s="15">
        <f t="shared" si="1"/>
        <v>0</v>
      </c>
    </row>
    <row r="43" spans="1:10" ht="64.5" hidden="1" customHeight="1" x14ac:dyDescent="0.2">
      <c r="A43" s="11" t="s">
        <v>53</v>
      </c>
      <c r="B43" s="10" t="s">
        <v>17</v>
      </c>
      <c r="C43" s="10" t="s">
        <v>19</v>
      </c>
      <c r="D43" s="10" t="s">
        <v>15</v>
      </c>
      <c r="E43" s="10" t="s">
        <v>54</v>
      </c>
      <c r="F43" s="12" t="s">
        <v>0</v>
      </c>
      <c r="G43" s="13">
        <v>0</v>
      </c>
      <c r="H43" s="13">
        <f t="shared" ref="H43:H49" si="17">G43</f>
        <v>0</v>
      </c>
      <c r="I43" s="16">
        <f t="shared" ref="I43:I49" ca="1" si="18">J43</f>
        <v>0</v>
      </c>
      <c r="J43" s="15">
        <f t="shared" ca="1" si="1"/>
        <v>73.096429872546381</v>
      </c>
    </row>
    <row r="44" spans="1:10" ht="48.95" hidden="1" customHeight="1" x14ac:dyDescent="0.2">
      <c r="A44" s="11" t="s">
        <v>31</v>
      </c>
      <c r="B44" s="10" t="s">
        <v>17</v>
      </c>
      <c r="C44" s="10" t="s">
        <v>19</v>
      </c>
      <c r="D44" s="10" t="s">
        <v>15</v>
      </c>
      <c r="E44" s="10" t="s">
        <v>54</v>
      </c>
      <c r="F44" s="10" t="s">
        <v>32</v>
      </c>
      <c r="G44" s="13">
        <v>0</v>
      </c>
      <c r="H44" s="13">
        <f t="shared" si="17"/>
        <v>0</v>
      </c>
      <c r="I44" s="16">
        <f t="shared" ca="1" si="18"/>
        <v>0</v>
      </c>
      <c r="J44" s="15">
        <f t="shared" ca="1" si="1"/>
        <v>73.096429872546381</v>
      </c>
    </row>
    <row r="45" spans="1:10" ht="48.95" hidden="1" customHeight="1" x14ac:dyDescent="0.2">
      <c r="A45" s="11" t="s">
        <v>33</v>
      </c>
      <c r="B45" s="10" t="s">
        <v>17</v>
      </c>
      <c r="C45" s="10" t="s">
        <v>19</v>
      </c>
      <c r="D45" s="10" t="s">
        <v>15</v>
      </c>
      <c r="E45" s="10" t="s">
        <v>54</v>
      </c>
      <c r="F45" s="10" t="s">
        <v>34</v>
      </c>
      <c r="G45" s="13">
        <v>0</v>
      </c>
      <c r="H45" s="13">
        <f t="shared" si="17"/>
        <v>0</v>
      </c>
      <c r="I45" s="16">
        <f t="shared" ca="1" si="18"/>
        <v>0</v>
      </c>
      <c r="J45" s="15">
        <f t="shared" ca="1" si="1"/>
        <v>73.096429872546381</v>
      </c>
    </row>
    <row r="46" spans="1:10" ht="32.25" customHeight="1" x14ac:dyDescent="0.2">
      <c r="A46" s="11" t="s">
        <v>94</v>
      </c>
      <c r="B46" s="10" t="s">
        <v>17</v>
      </c>
      <c r="C46" s="10" t="s">
        <v>19</v>
      </c>
      <c r="D46" s="10" t="s">
        <v>15</v>
      </c>
      <c r="E46" s="10" t="s">
        <v>55</v>
      </c>
      <c r="F46" s="12" t="s">
        <v>0</v>
      </c>
      <c r="G46" s="16">
        <f>G47</f>
        <v>6000</v>
      </c>
      <c r="H46" s="16">
        <f t="shared" ref="H46:I46" si="19">H47</f>
        <v>6000</v>
      </c>
      <c r="I46" s="16">
        <f t="shared" si="19"/>
        <v>0</v>
      </c>
      <c r="J46" s="15">
        <f t="shared" si="1"/>
        <v>0</v>
      </c>
    </row>
    <row r="47" spans="1:10" ht="15" customHeight="1" x14ac:dyDescent="0.2">
      <c r="A47" s="11" t="s">
        <v>35</v>
      </c>
      <c r="B47" s="10" t="s">
        <v>17</v>
      </c>
      <c r="C47" s="10" t="s">
        <v>19</v>
      </c>
      <c r="D47" s="10" t="s">
        <v>15</v>
      </c>
      <c r="E47" s="10" t="s">
        <v>55</v>
      </c>
      <c r="F47" s="10" t="s">
        <v>36</v>
      </c>
      <c r="G47" s="16">
        <f>G48</f>
        <v>6000</v>
      </c>
      <c r="H47" s="16">
        <f t="shared" ref="H47:I47" si="20">H48</f>
        <v>6000</v>
      </c>
      <c r="I47" s="16">
        <f t="shared" si="20"/>
        <v>0</v>
      </c>
      <c r="J47" s="15">
        <f t="shared" si="1"/>
        <v>0</v>
      </c>
    </row>
    <row r="48" spans="1:10" ht="24" customHeight="1" x14ac:dyDescent="0.2">
      <c r="A48" s="11" t="s">
        <v>37</v>
      </c>
      <c r="B48" s="10" t="s">
        <v>17</v>
      </c>
      <c r="C48" s="10" t="s">
        <v>19</v>
      </c>
      <c r="D48" s="10" t="s">
        <v>15</v>
      </c>
      <c r="E48" s="10" t="s">
        <v>55</v>
      </c>
      <c r="F48" s="10" t="s">
        <v>38</v>
      </c>
      <c r="G48" s="16">
        <v>6000</v>
      </c>
      <c r="H48" s="16">
        <v>6000</v>
      </c>
      <c r="I48" s="16">
        <v>0</v>
      </c>
      <c r="J48" s="15">
        <f t="shared" si="1"/>
        <v>0</v>
      </c>
    </row>
    <row r="49" spans="1:10" ht="15" hidden="1" customHeight="1" x14ac:dyDescent="0.2">
      <c r="A49" s="11" t="s">
        <v>56</v>
      </c>
      <c r="B49" s="10" t="s">
        <v>17</v>
      </c>
      <c r="C49" s="10" t="s">
        <v>19</v>
      </c>
      <c r="D49" s="10" t="s">
        <v>15</v>
      </c>
      <c r="E49" s="10" t="s">
        <v>57</v>
      </c>
      <c r="F49" s="12" t="s">
        <v>0</v>
      </c>
      <c r="G49" s="13">
        <v>0</v>
      </c>
      <c r="H49" s="13">
        <f t="shared" si="17"/>
        <v>0</v>
      </c>
      <c r="I49" s="16">
        <f t="shared" ca="1" si="18"/>
        <v>0</v>
      </c>
      <c r="J49" s="15">
        <f t="shared" ca="1" si="1"/>
        <v>73.096429872546381</v>
      </c>
    </row>
    <row r="50" spans="1:10" ht="15" hidden="1" customHeight="1" x14ac:dyDescent="0.2">
      <c r="A50" s="11" t="s">
        <v>35</v>
      </c>
      <c r="B50" s="10" t="s">
        <v>17</v>
      </c>
      <c r="C50" s="10" t="s">
        <v>19</v>
      </c>
      <c r="D50" s="10" t="s">
        <v>15</v>
      </c>
      <c r="E50" s="10" t="s">
        <v>57</v>
      </c>
      <c r="F50" s="10" t="s">
        <v>36</v>
      </c>
      <c r="G50" s="13">
        <v>0</v>
      </c>
      <c r="H50" s="13">
        <f t="shared" ref="H50:H76" si="21">G50</f>
        <v>0</v>
      </c>
      <c r="I50" s="16">
        <f t="shared" ref="I50:I51" ca="1" si="22">J50</f>
        <v>0</v>
      </c>
      <c r="J50" s="15">
        <f t="shared" ca="1" si="1"/>
        <v>73.096429872546381</v>
      </c>
    </row>
    <row r="51" spans="1:10" ht="15" hidden="1" customHeight="1" x14ac:dyDescent="0.2">
      <c r="A51" s="11" t="s">
        <v>42</v>
      </c>
      <c r="B51" s="10" t="s">
        <v>17</v>
      </c>
      <c r="C51" s="10" t="s">
        <v>19</v>
      </c>
      <c r="D51" s="10" t="s">
        <v>15</v>
      </c>
      <c r="E51" s="10" t="s">
        <v>57</v>
      </c>
      <c r="F51" s="10" t="s">
        <v>43</v>
      </c>
      <c r="G51" s="13">
        <v>0</v>
      </c>
      <c r="H51" s="13">
        <f t="shared" si="21"/>
        <v>0</v>
      </c>
      <c r="I51" s="16">
        <f t="shared" ca="1" si="22"/>
        <v>0</v>
      </c>
      <c r="J51" s="15">
        <f t="shared" ca="1" si="1"/>
        <v>73.096429872546381</v>
      </c>
    </row>
    <row r="52" spans="1:10" ht="15" customHeight="1" x14ac:dyDescent="0.2">
      <c r="A52" s="26" t="s">
        <v>58</v>
      </c>
      <c r="B52" s="7" t="s">
        <v>17</v>
      </c>
      <c r="C52" s="7" t="s">
        <v>21</v>
      </c>
      <c r="D52" s="7" t="s">
        <v>0</v>
      </c>
      <c r="E52" s="7" t="s">
        <v>0</v>
      </c>
      <c r="F52" s="7" t="s">
        <v>0</v>
      </c>
      <c r="G52" s="15">
        <f>G53</f>
        <v>137993</v>
      </c>
      <c r="H52" s="15">
        <f t="shared" ref="H52:I52" si="23">H53</f>
        <v>137993</v>
      </c>
      <c r="I52" s="15">
        <f t="shared" si="23"/>
        <v>23890.86</v>
      </c>
      <c r="J52" s="15">
        <f t="shared" si="1"/>
        <v>17.313095591805382</v>
      </c>
    </row>
    <row r="53" spans="1:10" ht="32.25" customHeight="1" x14ac:dyDescent="0.2">
      <c r="A53" s="9" t="s">
        <v>59</v>
      </c>
      <c r="B53" s="10" t="s">
        <v>17</v>
      </c>
      <c r="C53" s="10" t="s">
        <v>21</v>
      </c>
      <c r="D53" s="10" t="s">
        <v>60</v>
      </c>
      <c r="E53" s="10" t="s">
        <v>0</v>
      </c>
      <c r="F53" s="10" t="s">
        <v>0</v>
      </c>
      <c r="G53" s="16">
        <f>G54</f>
        <v>137993</v>
      </c>
      <c r="H53" s="16">
        <f t="shared" ref="H53:I53" si="24">H54</f>
        <v>137993</v>
      </c>
      <c r="I53" s="16">
        <f t="shared" si="24"/>
        <v>23890.86</v>
      </c>
      <c r="J53" s="15">
        <f t="shared" si="1"/>
        <v>17.313095591805382</v>
      </c>
    </row>
    <row r="54" spans="1:10" ht="42" customHeight="1" x14ac:dyDescent="0.2">
      <c r="A54" s="11" t="s">
        <v>61</v>
      </c>
      <c r="B54" s="10" t="s">
        <v>17</v>
      </c>
      <c r="C54" s="10" t="s">
        <v>21</v>
      </c>
      <c r="D54" s="10" t="s">
        <v>60</v>
      </c>
      <c r="E54" s="10" t="s">
        <v>62</v>
      </c>
      <c r="F54" s="12" t="s">
        <v>0</v>
      </c>
      <c r="G54" s="16">
        <f>G55+G57</f>
        <v>137993</v>
      </c>
      <c r="H54" s="16">
        <f t="shared" ref="H54:I54" si="25">H55+H57</f>
        <v>137993</v>
      </c>
      <c r="I54" s="16">
        <f t="shared" si="25"/>
        <v>23890.86</v>
      </c>
      <c r="J54" s="15">
        <f t="shared" si="1"/>
        <v>17.313095591805382</v>
      </c>
    </row>
    <row r="55" spans="1:10" ht="82.5" customHeight="1" x14ac:dyDescent="0.2">
      <c r="A55" s="11" t="s">
        <v>24</v>
      </c>
      <c r="B55" s="10" t="s">
        <v>17</v>
      </c>
      <c r="C55" s="10" t="s">
        <v>21</v>
      </c>
      <c r="D55" s="10" t="s">
        <v>60</v>
      </c>
      <c r="E55" s="10" t="s">
        <v>62</v>
      </c>
      <c r="F55" s="10" t="s">
        <v>25</v>
      </c>
      <c r="G55" s="16">
        <f>G56</f>
        <v>129200</v>
      </c>
      <c r="H55" s="16">
        <f t="shared" ref="H55" si="26">H56</f>
        <v>129200</v>
      </c>
      <c r="I55" s="16">
        <f>I56</f>
        <v>23890.86</v>
      </c>
      <c r="J55" s="15">
        <f t="shared" si="1"/>
        <v>18.49137770897833</v>
      </c>
    </row>
    <row r="56" spans="1:10" ht="33.75" customHeight="1" x14ac:dyDescent="0.2">
      <c r="A56" s="11" t="s">
        <v>26</v>
      </c>
      <c r="B56" s="10" t="s">
        <v>17</v>
      </c>
      <c r="C56" s="10" t="s">
        <v>21</v>
      </c>
      <c r="D56" s="10" t="s">
        <v>60</v>
      </c>
      <c r="E56" s="10" t="s">
        <v>62</v>
      </c>
      <c r="F56" s="10" t="s">
        <v>27</v>
      </c>
      <c r="G56" s="16">
        <v>129200</v>
      </c>
      <c r="H56" s="16">
        <f t="shared" si="21"/>
        <v>129200</v>
      </c>
      <c r="I56" s="16">
        <v>23890.86</v>
      </c>
      <c r="J56" s="15">
        <f t="shared" si="1"/>
        <v>18.49137770897833</v>
      </c>
    </row>
    <row r="57" spans="1:10" ht="51" customHeight="1" x14ac:dyDescent="0.2">
      <c r="A57" s="11" t="s">
        <v>31</v>
      </c>
      <c r="B57" s="10" t="s">
        <v>17</v>
      </c>
      <c r="C57" s="10" t="s">
        <v>21</v>
      </c>
      <c r="D57" s="10" t="s">
        <v>60</v>
      </c>
      <c r="E57" s="10" t="s">
        <v>62</v>
      </c>
      <c r="F57" s="10" t="s">
        <v>32</v>
      </c>
      <c r="G57" s="16">
        <f>G58</f>
        <v>8793</v>
      </c>
      <c r="H57" s="16">
        <f t="shared" ref="H57:I57" si="27">H58</f>
        <v>8793</v>
      </c>
      <c r="I57" s="16">
        <f t="shared" si="27"/>
        <v>0</v>
      </c>
      <c r="J57" s="15">
        <f t="shared" si="1"/>
        <v>0</v>
      </c>
    </row>
    <row r="58" spans="1:10" ht="41.25" customHeight="1" x14ac:dyDescent="0.2">
      <c r="A58" s="11" t="s">
        <v>33</v>
      </c>
      <c r="B58" s="10" t="s">
        <v>17</v>
      </c>
      <c r="C58" s="10" t="s">
        <v>21</v>
      </c>
      <c r="D58" s="10" t="s">
        <v>60</v>
      </c>
      <c r="E58" s="10" t="s">
        <v>62</v>
      </c>
      <c r="F58" s="10" t="s">
        <v>34</v>
      </c>
      <c r="G58" s="16">
        <v>8793</v>
      </c>
      <c r="H58" s="16">
        <v>8793</v>
      </c>
      <c r="I58" s="16">
        <v>0</v>
      </c>
      <c r="J58" s="15">
        <f t="shared" si="1"/>
        <v>0</v>
      </c>
    </row>
    <row r="59" spans="1:10" ht="41.25" hidden="1" customHeight="1" x14ac:dyDescent="0.2">
      <c r="A59" s="23" t="s">
        <v>97</v>
      </c>
      <c r="B59" s="24" t="s">
        <v>17</v>
      </c>
      <c r="C59" s="28" t="s">
        <v>60</v>
      </c>
      <c r="D59" s="28"/>
      <c r="E59" s="28"/>
      <c r="F59" s="28"/>
      <c r="G59" s="13">
        <f>G60</f>
        <v>0</v>
      </c>
      <c r="H59" s="13">
        <f t="shared" ref="H59:I59" si="28">H60</f>
        <v>0</v>
      </c>
      <c r="I59" s="13">
        <f t="shared" si="28"/>
        <v>0</v>
      </c>
      <c r="J59" s="25">
        <v>0</v>
      </c>
    </row>
    <row r="60" spans="1:10" ht="51" hidden="1" customHeight="1" x14ac:dyDescent="0.2">
      <c r="A60" s="23" t="s">
        <v>95</v>
      </c>
      <c r="B60" s="24" t="s">
        <v>17</v>
      </c>
      <c r="C60" s="28" t="s">
        <v>60</v>
      </c>
      <c r="D60" s="28" t="s">
        <v>13</v>
      </c>
      <c r="E60" s="28"/>
      <c r="F60" s="28"/>
      <c r="G60" s="13">
        <f>G61</f>
        <v>0</v>
      </c>
      <c r="H60" s="13">
        <f t="shared" ref="H60:I60" si="29">H61</f>
        <v>0</v>
      </c>
      <c r="I60" s="13">
        <f t="shared" si="29"/>
        <v>0</v>
      </c>
      <c r="J60" s="25">
        <v>0</v>
      </c>
    </row>
    <row r="61" spans="1:10" ht="30" hidden="1" customHeight="1" x14ac:dyDescent="0.2">
      <c r="A61" s="23" t="s">
        <v>96</v>
      </c>
      <c r="B61" s="24" t="s">
        <v>17</v>
      </c>
      <c r="C61" s="28" t="s">
        <v>60</v>
      </c>
      <c r="D61" s="28" t="s">
        <v>13</v>
      </c>
      <c r="E61" s="28" t="s">
        <v>90</v>
      </c>
      <c r="F61" s="28"/>
      <c r="G61" s="13">
        <f>G62</f>
        <v>0</v>
      </c>
      <c r="H61" s="13">
        <f t="shared" ref="H61:I61" si="30">H62</f>
        <v>0</v>
      </c>
      <c r="I61" s="13">
        <f t="shared" si="30"/>
        <v>0</v>
      </c>
      <c r="J61" s="25">
        <v>0</v>
      </c>
    </row>
    <row r="62" spans="1:10" ht="41.25" hidden="1" customHeight="1" x14ac:dyDescent="0.2">
      <c r="A62" s="23" t="s">
        <v>31</v>
      </c>
      <c r="B62" s="24" t="s">
        <v>17</v>
      </c>
      <c r="C62" s="28" t="s">
        <v>60</v>
      </c>
      <c r="D62" s="28" t="s">
        <v>13</v>
      </c>
      <c r="E62" s="28" t="s">
        <v>90</v>
      </c>
      <c r="F62" s="28" t="s">
        <v>32</v>
      </c>
      <c r="G62" s="13">
        <f>G63</f>
        <v>0</v>
      </c>
      <c r="H62" s="13">
        <f t="shared" ref="H62:I62" si="31">H63</f>
        <v>0</v>
      </c>
      <c r="I62" s="13">
        <f t="shared" si="31"/>
        <v>0</v>
      </c>
      <c r="J62" s="25">
        <v>0</v>
      </c>
    </row>
    <row r="63" spans="1:10" ht="41.25" hidden="1" customHeight="1" x14ac:dyDescent="0.2">
      <c r="A63" s="23" t="s">
        <v>33</v>
      </c>
      <c r="B63" s="24" t="s">
        <v>17</v>
      </c>
      <c r="C63" s="28" t="s">
        <v>60</v>
      </c>
      <c r="D63" s="28" t="s">
        <v>13</v>
      </c>
      <c r="E63" s="28" t="s">
        <v>90</v>
      </c>
      <c r="F63" s="28" t="s">
        <v>34</v>
      </c>
      <c r="G63" s="13">
        <v>0</v>
      </c>
      <c r="H63" s="13">
        <v>0</v>
      </c>
      <c r="I63" s="13">
        <v>0</v>
      </c>
      <c r="J63" s="25">
        <v>0</v>
      </c>
    </row>
    <row r="64" spans="1:10" ht="15" customHeight="1" x14ac:dyDescent="0.2">
      <c r="A64" s="9" t="s">
        <v>63</v>
      </c>
      <c r="B64" s="10" t="s">
        <v>17</v>
      </c>
      <c r="C64" s="10" t="s">
        <v>28</v>
      </c>
      <c r="D64" s="10" t="s">
        <v>0</v>
      </c>
      <c r="E64" s="10" t="s">
        <v>0</v>
      </c>
      <c r="F64" s="10" t="s">
        <v>0</v>
      </c>
      <c r="G64" s="16">
        <f>G65</f>
        <v>3637315.41</v>
      </c>
      <c r="H64" s="16">
        <f>H65</f>
        <v>3637315.41</v>
      </c>
      <c r="I64" s="16">
        <f>I65</f>
        <v>856150.53</v>
      </c>
      <c r="J64" s="15">
        <f t="shared" si="1"/>
        <v>23.537978797390025</v>
      </c>
    </row>
    <row r="65" spans="1:10" ht="27" customHeight="1" x14ac:dyDescent="0.2">
      <c r="A65" s="9" t="s">
        <v>64</v>
      </c>
      <c r="B65" s="10" t="s">
        <v>17</v>
      </c>
      <c r="C65" s="10" t="s">
        <v>28</v>
      </c>
      <c r="D65" s="10" t="s">
        <v>65</v>
      </c>
      <c r="E65" s="10" t="s">
        <v>0</v>
      </c>
      <c r="F65" s="10" t="s">
        <v>0</v>
      </c>
      <c r="G65" s="16">
        <f>G66+G69</f>
        <v>3637315.41</v>
      </c>
      <c r="H65" s="16">
        <f t="shared" ref="H65:I65" si="32">H66+H69</f>
        <v>3637315.41</v>
      </c>
      <c r="I65" s="16">
        <f t="shared" si="32"/>
        <v>856150.53</v>
      </c>
      <c r="J65" s="15">
        <f t="shared" si="1"/>
        <v>23.537978797390025</v>
      </c>
    </row>
    <row r="66" spans="1:10" ht="33" customHeight="1" x14ac:dyDescent="0.2">
      <c r="A66" s="11" t="s">
        <v>66</v>
      </c>
      <c r="B66" s="10" t="s">
        <v>17</v>
      </c>
      <c r="C66" s="10" t="s">
        <v>28</v>
      </c>
      <c r="D66" s="10" t="s">
        <v>65</v>
      </c>
      <c r="E66" s="10" t="s">
        <v>67</v>
      </c>
      <c r="F66" s="12" t="s">
        <v>0</v>
      </c>
      <c r="G66" s="16">
        <f>G67</f>
        <v>3637315.41</v>
      </c>
      <c r="H66" s="16">
        <f t="shared" ref="H66:I67" si="33">H67</f>
        <v>3637315.41</v>
      </c>
      <c r="I66" s="16">
        <f t="shared" si="33"/>
        <v>856150.53</v>
      </c>
      <c r="J66" s="15">
        <f t="shared" si="1"/>
        <v>23.537978797390025</v>
      </c>
    </row>
    <row r="67" spans="1:10" ht="39.75" customHeight="1" x14ac:dyDescent="0.2">
      <c r="A67" s="11" t="s">
        <v>31</v>
      </c>
      <c r="B67" s="10" t="s">
        <v>17</v>
      </c>
      <c r="C67" s="10" t="s">
        <v>28</v>
      </c>
      <c r="D67" s="10" t="s">
        <v>65</v>
      </c>
      <c r="E67" s="10" t="s">
        <v>67</v>
      </c>
      <c r="F67" s="10" t="s">
        <v>32</v>
      </c>
      <c r="G67" s="16">
        <f>G68</f>
        <v>3637315.41</v>
      </c>
      <c r="H67" s="16">
        <f t="shared" si="33"/>
        <v>3637315.41</v>
      </c>
      <c r="I67" s="16">
        <f t="shared" si="33"/>
        <v>856150.53</v>
      </c>
      <c r="J67" s="15">
        <f t="shared" si="1"/>
        <v>23.537978797390025</v>
      </c>
    </row>
    <row r="68" spans="1:10" ht="40.5" customHeight="1" x14ac:dyDescent="0.2">
      <c r="A68" s="11" t="s">
        <v>33</v>
      </c>
      <c r="B68" s="10" t="s">
        <v>17</v>
      </c>
      <c r="C68" s="10" t="s">
        <v>28</v>
      </c>
      <c r="D68" s="10" t="s">
        <v>65</v>
      </c>
      <c r="E68" s="10" t="s">
        <v>67</v>
      </c>
      <c r="F68" s="10" t="s">
        <v>34</v>
      </c>
      <c r="G68" s="16">
        <v>3637315.41</v>
      </c>
      <c r="H68" s="16">
        <v>3637315.41</v>
      </c>
      <c r="I68" s="16">
        <v>856150.53</v>
      </c>
      <c r="J68" s="15">
        <f t="shared" si="1"/>
        <v>23.537978797390025</v>
      </c>
    </row>
    <row r="69" spans="1:10" ht="43.5" hidden="1" customHeight="1" x14ac:dyDescent="0.2">
      <c r="A69" s="23" t="s">
        <v>68</v>
      </c>
      <c r="B69" s="24" t="s">
        <v>17</v>
      </c>
      <c r="C69" s="24" t="s">
        <v>28</v>
      </c>
      <c r="D69" s="24" t="s">
        <v>65</v>
      </c>
      <c r="E69" s="24" t="s">
        <v>69</v>
      </c>
      <c r="F69" s="29" t="s">
        <v>0</v>
      </c>
      <c r="G69" s="13">
        <f>G70</f>
        <v>0</v>
      </c>
      <c r="H69" s="13">
        <f t="shared" ref="H69:I69" si="34">H70</f>
        <v>0</v>
      </c>
      <c r="I69" s="13">
        <f t="shared" si="34"/>
        <v>0</v>
      </c>
      <c r="J69" s="25">
        <v>0</v>
      </c>
    </row>
    <row r="70" spans="1:10" ht="42.75" hidden="1" customHeight="1" x14ac:dyDescent="0.2">
      <c r="A70" s="23" t="s">
        <v>31</v>
      </c>
      <c r="B70" s="24" t="s">
        <v>17</v>
      </c>
      <c r="C70" s="24" t="s">
        <v>28</v>
      </c>
      <c r="D70" s="24" t="s">
        <v>65</v>
      </c>
      <c r="E70" s="24" t="s">
        <v>69</v>
      </c>
      <c r="F70" s="24" t="s">
        <v>32</v>
      </c>
      <c r="G70" s="13">
        <f>G71</f>
        <v>0</v>
      </c>
      <c r="H70" s="13">
        <f t="shared" ref="H70:I70" si="35">H71</f>
        <v>0</v>
      </c>
      <c r="I70" s="13">
        <f t="shared" si="35"/>
        <v>0</v>
      </c>
      <c r="J70" s="25">
        <v>0</v>
      </c>
    </row>
    <row r="71" spans="1:10" ht="43.5" hidden="1" customHeight="1" x14ac:dyDescent="0.2">
      <c r="A71" s="23" t="s">
        <v>33</v>
      </c>
      <c r="B71" s="24" t="s">
        <v>17</v>
      </c>
      <c r="C71" s="24" t="s">
        <v>28</v>
      </c>
      <c r="D71" s="24" t="s">
        <v>65</v>
      </c>
      <c r="E71" s="24" t="s">
        <v>69</v>
      </c>
      <c r="F71" s="24" t="s">
        <v>34</v>
      </c>
      <c r="G71" s="13">
        <v>0</v>
      </c>
      <c r="H71" s="13">
        <v>0</v>
      </c>
      <c r="I71" s="13">
        <v>0</v>
      </c>
      <c r="J71" s="25">
        <v>0</v>
      </c>
    </row>
    <row r="72" spans="1:10" ht="15" customHeight="1" x14ac:dyDescent="0.2">
      <c r="A72" s="26" t="s">
        <v>70</v>
      </c>
      <c r="B72" s="7" t="s">
        <v>17</v>
      </c>
      <c r="C72" s="7" t="s">
        <v>71</v>
      </c>
      <c r="D72" s="7" t="s">
        <v>0</v>
      </c>
      <c r="E72" s="7" t="s">
        <v>0</v>
      </c>
      <c r="F72" s="7" t="s">
        <v>0</v>
      </c>
      <c r="G72" s="15">
        <f>G73</f>
        <v>819731.2</v>
      </c>
      <c r="H72" s="15">
        <f>H73</f>
        <v>819731.2</v>
      </c>
      <c r="I72" s="15">
        <f>I73</f>
        <v>162051.96000000002</v>
      </c>
      <c r="J72" s="15">
        <f t="shared" si="1"/>
        <v>19.768914492945981</v>
      </c>
    </row>
    <row r="73" spans="1:10" ht="15.95" customHeight="1" x14ac:dyDescent="0.2">
      <c r="A73" s="9" t="s">
        <v>72</v>
      </c>
      <c r="B73" s="10" t="s">
        <v>17</v>
      </c>
      <c r="C73" s="10" t="s">
        <v>71</v>
      </c>
      <c r="D73" s="10" t="s">
        <v>60</v>
      </c>
      <c r="E73" s="10" t="s">
        <v>0</v>
      </c>
      <c r="F73" s="10" t="s">
        <v>0</v>
      </c>
      <c r="G73" s="16">
        <f>G77+G82+G85+G88+G80</f>
        <v>819731.2</v>
      </c>
      <c r="H73" s="16">
        <f>H77+H80+H82+H85+H88</f>
        <v>819731.2</v>
      </c>
      <c r="I73" s="16">
        <f>I77+I80+I85</f>
        <v>162051.96000000002</v>
      </c>
      <c r="J73" s="15">
        <f t="shared" si="1"/>
        <v>19.768914492945981</v>
      </c>
    </row>
    <row r="74" spans="1:10" ht="27.75" hidden="1" customHeight="1" x14ac:dyDescent="0.2">
      <c r="A74" s="11" t="s">
        <v>73</v>
      </c>
      <c r="B74" s="10" t="s">
        <v>17</v>
      </c>
      <c r="C74" s="10" t="s">
        <v>71</v>
      </c>
      <c r="D74" s="10" t="s">
        <v>60</v>
      </c>
      <c r="E74" s="10" t="s">
        <v>74</v>
      </c>
      <c r="F74" s="12" t="s">
        <v>0</v>
      </c>
      <c r="G74" s="13">
        <v>0</v>
      </c>
      <c r="H74" s="13">
        <f t="shared" si="21"/>
        <v>0</v>
      </c>
      <c r="I74" s="16">
        <v>0</v>
      </c>
      <c r="J74" s="15" t="e">
        <f t="shared" si="1"/>
        <v>#DIV/0!</v>
      </c>
    </row>
    <row r="75" spans="1:10" ht="41.25" hidden="1" customHeight="1" x14ac:dyDescent="0.2">
      <c r="A75" s="11" t="s">
        <v>31</v>
      </c>
      <c r="B75" s="10" t="s">
        <v>17</v>
      </c>
      <c r="C75" s="10" t="s">
        <v>71</v>
      </c>
      <c r="D75" s="10" t="s">
        <v>60</v>
      </c>
      <c r="E75" s="10" t="s">
        <v>74</v>
      </c>
      <c r="F75" s="10" t="s">
        <v>32</v>
      </c>
      <c r="G75" s="13">
        <v>0</v>
      </c>
      <c r="H75" s="13">
        <f t="shared" si="21"/>
        <v>0</v>
      </c>
      <c r="I75" s="16">
        <v>0</v>
      </c>
      <c r="J75" s="15" t="e">
        <f t="shared" si="1"/>
        <v>#DIV/0!</v>
      </c>
    </row>
    <row r="76" spans="1:10" ht="42" hidden="1" customHeight="1" x14ac:dyDescent="0.2">
      <c r="A76" s="11" t="s">
        <v>33</v>
      </c>
      <c r="B76" s="10" t="s">
        <v>17</v>
      </c>
      <c r="C76" s="10" t="s">
        <v>71</v>
      </c>
      <c r="D76" s="10" t="s">
        <v>60</v>
      </c>
      <c r="E76" s="10" t="s">
        <v>74</v>
      </c>
      <c r="F76" s="10" t="s">
        <v>34</v>
      </c>
      <c r="G76" s="13">
        <v>0</v>
      </c>
      <c r="H76" s="13">
        <f t="shared" si="21"/>
        <v>0</v>
      </c>
      <c r="I76" s="16">
        <v>0</v>
      </c>
      <c r="J76" s="15" t="e">
        <f t="shared" si="1"/>
        <v>#DIV/0!</v>
      </c>
    </row>
    <row r="77" spans="1:10" ht="42" customHeight="1" x14ac:dyDescent="0.2">
      <c r="A77" s="11" t="s">
        <v>98</v>
      </c>
      <c r="B77" s="10" t="s">
        <v>17</v>
      </c>
      <c r="C77" s="10" t="s">
        <v>71</v>
      </c>
      <c r="D77" s="10" t="s">
        <v>60</v>
      </c>
      <c r="E77" s="10" t="s">
        <v>91</v>
      </c>
      <c r="F77" s="10"/>
      <c r="G77" s="16">
        <v>159440.85</v>
      </c>
      <c r="H77" s="16">
        <v>159440.85</v>
      </c>
      <c r="I77" s="16">
        <v>84708.36</v>
      </c>
      <c r="J77" s="15">
        <f t="shared" si="1"/>
        <v>53.128392127864345</v>
      </c>
    </row>
    <row r="78" spans="1:10" ht="42" customHeight="1" x14ac:dyDescent="0.2">
      <c r="A78" s="11" t="s">
        <v>31</v>
      </c>
      <c r="B78" s="10" t="s">
        <v>17</v>
      </c>
      <c r="C78" s="10" t="s">
        <v>71</v>
      </c>
      <c r="D78" s="10" t="s">
        <v>60</v>
      </c>
      <c r="E78" s="10" t="s">
        <v>91</v>
      </c>
      <c r="F78" s="10" t="s">
        <v>32</v>
      </c>
      <c r="G78" s="16">
        <f>G79</f>
        <v>62760.85</v>
      </c>
      <c r="H78" s="16">
        <f t="shared" ref="H77:I78" si="36">H79</f>
        <v>62760.85</v>
      </c>
      <c r="I78" s="16">
        <f t="shared" si="36"/>
        <v>7364.76</v>
      </c>
      <c r="J78" s="15">
        <f t="shared" si="1"/>
        <v>11.734640305222127</v>
      </c>
    </row>
    <row r="79" spans="1:10" ht="42" customHeight="1" x14ac:dyDescent="0.2">
      <c r="A79" s="11" t="s">
        <v>33</v>
      </c>
      <c r="B79" s="10" t="s">
        <v>17</v>
      </c>
      <c r="C79" s="10" t="s">
        <v>71</v>
      </c>
      <c r="D79" s="10" t="s">
        <v>60</v>
      </c>
      <c r="E79" s="10" t="s">
        <v>91</v>
      </c>
      <c r="F79" s="10" t="s">
        <v>34</v>
      </c>
      <c r="G79" s="16">
        <v>62760.85</v>
      </c>
      <c r="H79" s="16">
        <v>62760.85</v>
      </c>
      <c r="I79" s="16">
        <v>7364.76</v>
      </c>
      <c r="J79" s="15">
        <f t="shared" si="1"/>
        <v>11.734640305222127</v>
      </c>
    </row>
    <row r="80" spans="1:10" ht="26.25" customHeight="1" x14ac:dyDescent="0.2">
      <c r="A80" s="11" t="str">
        <f>[2]Документ!A122</f>
        <v xml:space="preserve">          Иные бюджетные ассигнования</v>
      </c>
      <c r="B80" s="10" t="str">
        <f t="shared" ref="B80:D81" si="37">B79</f>
        <v>922</v>
      </c>
      <c r="C80" s="10" t="str">
        <f t="shared" si="37"/>
        <v>05</v>
      </c>
      <c r="D80" s="10" t="str">
        <f t="shared" si="37"/>
        <v>03</v>
      </c>
      <c r="E80" s="10" t="str">
        <f t="shared" ref="E80:E81" si="38">$E$79</f>
        <v>2242181710</v>
      </c>
      <c r="F80" s="10">
        <v>800</v>
      </c>
      <c r="G80" s="16">
        <v>96680</v>
      </c>
      <c r="H80" s="16">
        <v>96680</v>
      </c>
      <c r="I80" s="16">
        <v>77343.600000000006</v>
      </c>
      <c r="J80" s="15">
        <f t="shared" si="1"/>
        <v>79.999586263963607</v>
      </c>
    </row>
    <row r="81" spans="1:13" ht="33.75" customHeight="1" x14ac:dyDescent="0.2">
      <c r="A81" s="11" t="str">
        <f>[2]Документ!A123</f>
        <v xml:space="preserve">            Уплата налогов, сборов и иных платежей</v>
      </c>
      <c r="B81" s="10" t="str">
        <f t="shared" si="37"/>
        <v>922</v>
      </c>
      <c r="C81" s="10" t="str">
        <f t="shared" si="37"/>
        <v>05</v>
      </c>
      <c r="D81" s="10" t="str">
        <f t="shared" si="37"/>
        <v>03</v>
      </c>
      <c r="E81" s="10" t="str">
        <f t="shared" si="38"/>
        <v>2242181710</v>
      </c>
      <c r="F81" s="10">
        <v>850</v>
      </c>
      <c r="G81" s="16">
        <v>96680</v>
      </c>
      <c r="H81" s="16">
        <v>96680</v>
      </c>
      <c r="I81" s="16">
        <v>77343.600000000006</v>
      </c>
      <c r="J81" s="15">
        <v>80</v>
      </c>
    </row>
    <row r="82" spans="1:13" ht="53.25" customHeight="1" x14ac:dyDescent="0.2">
      <c r="A82" s="11" t="str">
        <f>[2]Документ!A127</f>
        <v xml:space="preserve">        Реализация федеральной целевой программы "Увековечение памяти погибших при защите Отечества на 2019-2024 годы"</v>
      </c>
      <c r="B82" s="10" t="s">
        <v>17</v>
      </c>
      <c r="C82" s="10" t="s">
        <v>71</v>
      </c>
      <c r="D82" s="10" t="s">
        <v>60</v>
      </c>
      <c r="E82" s="14" t="s">
        <v>92</v>
      </c>
      <c r="F82" s="12" t="s">
        <v>0</v>
      </c>
      <c r="G82" s="16">
        <f>G83</f>
        <v>516657.35</v>
      </c>
      <c r="H82" s="16">
        <f t="shared" ref="H82:I83" si="39">H83</f>
        <v>516657.35</v>
      </c>
      <c r="I82" s="16">
        <f t="shared" si="39"/>
        <v>0</v>
      </c>
      <c r="J82" s="15">
        <f t="shared" si="1"/>
        <v>0</v>
      </c>
      <c r="K82" s="5">
        <f>H82-G82</f>
        <v>0</v>
      </c>
      <c r="M82" s="5" t="e">
        <f>K82+#REF!</f>
        <v>#REF!</v>
      </c>
    </row>
    <row r="83" spans="1:13" ht="42" customHeight="1" x14ac:dyDescent="0.2">
      <c r="A83" s="11" t="str">
        <f>[2]Документ!A128</f>
        <v xml:space="preserve">          Закупка товаров, работ и услуг для обеспечения государственных (муниципальных) нужд</v>
      </c>
      <c r="B83" s="10" t="s">
        <v>17</v>
      </c>
      <c r="C83" s="10" t="s">
        <v>71</v>
      </c>
      <c r="D83" s="10" t="s">
        <v>60</v>
      </c>
      <c r="E83" s="14" t="str">
        <f>$E$82</f>
        <v>22421L2990</v>
      </c>
      <c r="F83" s="10" t="s">
        <v>32</v>
      </c>
      <c r="G83" s="16">
        <f>G84</f>
        <v>516657.35</v>
      </c>
      <c r="H83" s="16">
        <f t="shared" si="39"/>
        <v>516657.35</v>
      </c>
      <c r="I83" s="16">
        <f t="shared" si="39"/>
        <v>0</v>
      </c>
      <c r="J83" s="15">
        <f t="shared" si="1"/>
        <v>0</v>
      </c>
    </row>
    <row r="84" spans="1:13" ht="48.95" customHeight="1" x14ac:dyDescent="0.2">
      <c r="A84" s="11" t="str">
        <f>[2]Документ!A129</f>
        <v xml:space="preserve">            Иные закупки товаров, работ и услуг для обеспечения государственных (муниципальных) нужд</v>
      </c>
      <c r="B84" s="10" t="s">
        <v>17</v>
      </c>
      <c r="C84" s="10" t="s">
        <v>71</v>
      </c>
      <c r="D84" s="10" t="s">
        <v>60</v>
      </c>
      <c r="E84" s="14" t="str">
        <f>$E$82</f>
        <v>22421L2990</v>
      </c>
      <c r="F84" s="10" t="s">
        <v>34</v>
      </c>
      <c r="G84" s="16">
        <v>516657.35</v>
      </c>
      <c r="H84" s="16">
        <v>516657.35</v>
      </c>
      <c r="I84" s="16">
        <v>0</v>
      </c>
      <c r="J84" s="15">
        <f t="shared" ref="J84:J96" si="40">I84/H84%</f>
        <v>0</v>
      </c>
    </row>
    <row r="85" spans="1:13" ht="26.25" customHeight="1" x14ac:dyDescent="0.2">
      <c r="A85" s="11" t="str">
        <f>[1]Документ!A127</f>
        <v xml:space="preserve">        Реализация инициативных проектов</v>
      </c>
      <c r="B85" s="10">
        <v>922</v>
      </c>
      <c r="C85" s="21" t="s">
        <v>71</v>
      </c>
      <c r="D85" s="21" t="s">
        <v>60</v>
      </c>
      <c r="E85" s="10" t="str">
        <f t="shared" ref="E85:E86" si="41">$E$87</f>
        <v>22427S5871</v>
      </c>
      <c r="F85" s="10"/>
      <c r="G85" s="16">
        <v>46353</v>
      </c>
      <c r="H85" s="16">
        <v>46353</v>
      </c>
      <c r="I85" s="16">
        <v>0</v>
      </c>
      <c r="J85" s="15">
        <v>0</v>
      </c>
    </row>
    <row r="86" spans="1:13" ht="39.75" customHeight="1" x14ac:dyDescent="0.2">
      <c r="A86" s="11" t="str">
        <f>[1]Документ!A128</f>
        <v xml:space="preserve">          Закупка товаров, работ и услуг для обеспечения государственных (муниципальных) нужд</v>
      </c>
      <c r="B86" s="10">
        <f t="shared" ref="B86:D87" si="42">B85</f>
        <v>922</v>
      </c>
      <c r="C86" s="21" t="str">
        <f t="shared" si="42"/>
        <v>05</v>
      </c>
      <c r="D86" s="21" t="str">
        <f t="shared" si="42"/>
        <v>03</v>
      </c>
      <c r="E86" s="10" t="str">
        <f t="shared" si="41"/>
        <v>22427S5871</v>
      </c>
      <c r="F86" s="10">
        <v>200</v>
      </c>
      <c r="G86" s="16">
        <v>46353</v>
      </c>
      <c r="H86" s="16">
        <v>46353</v>
      </c>
      <c r="I86" s="16">
        <v>0</v>
      </c>
      <c r="J86" s="15">
        <v>0</v>
      </c>
    </row>
    <row r="87" spans="1:13" ht="39.75" customHeight="1" x14ac:dyDescent="0.2">
      <c r="A87" s="11" t="str">
        <f>[1]Документ!A129</f>
        <v xml:space="preserve">            Иные закупки товаров, работ и услуг для обеспечения государственных (муниципальных) нужд</v>
      </c>
      <c r="B87" s="10">
        <f t="shared" si="42"/>
        <v>922</v>
      </c>
      <c r="C87" s="21" t="str">
        <f t="shared" si="42"/>
        <v>05</v>
      </c>
      <c r="D87" s="21" t="str">
        <f t="shared" si="42"/>
        <v>03</v>
      </c>
      <c r="E87" s="10" t="s">
        <v>103</v>
      </c>
      <c r="F87" s="10">
        <v>240</v>
      </c>
      <c r="G87" s="16">
        <v>46353</v>
      </c>
      <c r="H87" s="16">
        <v>46353</v>
      </c>
      <c r="I87" s="16">
        <v>0</v>
      </c>
      <c r="J87" s="15">
        <v>0</v>
      </c>
    </row>
    <row r="88" spans="1:13" ht="70.5" customHeight="1" x14ac:dyDescent="0.2">
      <c r="A88" s="11" t="s">
        <v>82</v>
      </c>
      <c r="B88" s="10" t="s">
        <v>17</v>
      </c>
      <c r="C88" s="10" t="s">
        <v>71</v>
      </c>
      <c r="D88" s="10" t="s">
        <v>60</v>
      </c>
      <c r="E88" s="10">
        <v>2243084330</v>
      </c>
      <c r="F88" s="10"/>
      <c r="G88" s="16">
        <f>G89</f>
        <v>600</v>
      </c>
      <c r="H88" s="16">
        <f t="shared" ref="H88:I88" si="43">H89</f>
        <v>600</v>
      </c>
      <c r="I88" s="16">
        <f t="shared" si="43"/>
        <v>0</v>
      </c>
      <c r="J88" s="15">
        <f t="shared" si="40"/>
        <v>0</v>
      </c>
    </row>
    <row r="89" spans="1:13" ht="25.5" customHeight="1" x14ac:dyDescent="0.2">
      <c r="A89" s="11" t="str">
        <f>A41</f>
        <v>Межбюджетные трансферты</v>
      </c>
      <c r="B89" s="10" t="s">
        <v>17</v>
      </c>
      <c r="C89" s="10" t="s">
        <v>71</v>
      </c>
      <c r="D89" s="10" t="s">
        <v>60</v>
      </c>
      <c r="E89" s="10">
        <v>2243084330</v>
      </c>
      <c r="F89" s="10">
        <v>500</v>
      </c>
      <c r="G89" s="16">
        <f>G90</f>
        <v>600</v>
      </c>
      <c r="H89" s="16">
        <f t="shared" ref="H89:I89" si="44">H90</f>
        <v>600</v>
      </c>
      <c r="I89" s="16">
        <f t="shared" si="44"/>
        <v>0</v>
      </c>
      <c r="J89" s="15">
        <f t="shared" si="40"/>
        <v>0</v>
      </c>
    </row>
    <row r="90" spans="1:13" ht="19.5" customHeight="1" x14ac:dyDescent="0.2">
      <c r="A90" s="11" t="str">
        <f>A42</f>
        <v>Иные межбюджетные трансферты</v>
      </c>
      <c r="B90" s="10" t="s">
        <v>17</v>
      </c>
      <c r="C90" s="10" t="s">
        <v>71</v>
      </c>
      <c r="D90" s="10" t="s">
        <v>60</v>
      </c>
      <c r="E90" s="10">
        <v>2243084330</v>
      </c>
      <c r="F90" s="10">
        <v>540</v>
      </c>
      <c r="G90" s="16">
        <v>600</v>
      </c>
      <c r="H90" s="16">
        <v>600</v>
      </c>
      <c r="I90" s="16"/>
      <c r="J90" s="15">
        <f t="shared" si="40"/>
        <v>0</v>
      </c>
    </row>
    <row r="91" spans="1:13" ht="15" customHeight="1" x14ac:dyDescent="0.2">
      <c r="A91" s="26" t="s">
        <v>75</v>
      </c>
      <c r="B91" s="7" t="s">
        <v>17</v>
      </c>
      <c r="C91" s="7" t="s">
        <v>13</v>
      </c>
      <c r="D91" s="7" t="s">
        <v>0</v>
      </c>
      <c r="E91" s="7" t="s">
        <v>0</v>
      </c>
      <c r="F91" s="7" t="s">
        <v>0</v>
      </c>
      <c r="G91" s="15">
        <f>G92</f>
        <v>76056</v>
      </c>
      <c r="H91" s="15">
        <f t="shared" ref="H91:I91" si="45">H92</f>
        <v>76056</v>
      </c>
      <c r="I91" s="15">
        <f t="shared" si="45"/>
        <v>19014</v>
      </c>
      <c r="J91" s="15">
        <f t="shared" si="40"/>
        <v>25.000000000000004</v>
      </c>
    </row>
    <row r="92" spans="1:13" ht="15.95" customHeight="1" x14ac:dyDescent="0.2">
      <c r="A92" s="9" t="s">
        <v>76</v>
      </c>
      <c r="B92" s="10" t="s">
        <v>17</v>
      </c>
      <c r="C92" s="10" t="s">
        <v>13</v>
      </c>
      <c r="D92" s="10" t="s">
        <v>19</v>
      </c>
      <c r="E92" s="10" t="s">
        <v>0</v>
      </c>
      <c r="F92" s="10" t="s">
        <v>0</v>
      </c>
      <c r="G92" s="16">
        <f>G93</f>
        <v>76056</v>
      </c>
      <c r="H92" s="16">
        <f t="shared" ref="H92:I92" si="46">H93</f>
        <v>76056</v>
      </c>
      <c r="I92" s="16">
        <f t="shared" si="46"/>
        <v>19014</v>
      </c>
      <c r="J92" s="15">
        <f t="shared" si="40"/>
        <v>25.000000000000004</v>
      </c>
    </row>
    <row r="93" spans="1:13" ht="32.25" customHeight="1" x14ac:dyDescent="0.2">
      <c r="A93" s="11" t="s">
        <v>77</v>
      </c>
      <c r="B93" s="10" t="s">
        <v>17</v>
      </c>
      <c r="C93" s="10" t="s">
        <v>13</v>
      </c>
      <c r="D93" s="10" t="s">
        <v>19</v>
      </c>
      <c r="E93" s="10" t="s">
        <v>78</v>
      </c>
      <c r="F93" s="12" t="s">
        <v>0</v>
      </c>
      <c r="G93" s="16">
        <f>G94</f>
        <v>76056</v>
      </c>
      <c r="H93" s="16">
        <f t="shared" ref="H93:I93" si="47">H94</f>
        <v>76056</v>
      </c>
      <c r="I93" s="16">
        <f t="shared" si="47"/>
        <v>19014</v>
      </c>
      <c r="J93" s="15">
        <f t="shared" si="40"/>
        <v>25.000000000000004</v>
      </c>
    </row>
    <row r="94" spans="1:13" ht="32.25" customHeight="1" x14ac:dyDescent="0.2">
      <c r="A94" s="11" t="s">
        <v>79</v>
      </c>
      <c r="B94" s="10" t="s">
        <v>17</v>
      </c>
      <c r="C94" s="10" t="s">
        <v>13</v>
      </c>
      <c r="D94" s="10" t="s">
        <v>19</v>
      </c>
      <c r="E94" s="10" t="s">
        <v>78</v>
      </c>
      <c r="F94" s="10" t="s">
        <v>80</v>
      </c>
      <c r="G94" s="16">
        <f>G95</f>
        <v>76056</v>
      </c>
      <c r="H94" s="16">
        <f t="shared" ref="H94:I94" si="48">H95</f>
        <v>76056</v>
      </c>
      <c r="I94" s="16">
        <f t="shared" si="48"/>
        <v>19014</v>
      </c>
      <c r="J94" s="15">
        <f t="shared" si="40"/>
        <v>25.000000000000004</v>
      </c>
    </row>
    <row r="95" spans="1:13" ht="36.75" customHeight="1" x14ac:dyDescent="0.2">
      <c r="A95" s="19" t="s">
        <v>89</v>
      </c>
      <c r="B95" s="20" t="s">
        <v>17</v>
      </c>
      <c r="C95" s="20" t="s">
        <v>13</v>
      </c>
      <c r="D95" s="20" t="s">
        <v>19</v>
      </c>
      <c r="E95" s="20" t="s">
        <v>78</v>
      </c>
      <c r="F95" s="20">
        <v>310</v>
      </c>
      <c r="G95" s="16">
        <v>76056</v>
      </c>
      <c r="H95" s="16">
        <v>76056</v>
      </c>
      <c r="I95" s="16">
        <v>19014</v>
      </c>
      <c r="J95" s="15">
        <f t="shared" si="40"/>
        <v>25.000000000000004</v>
      </c>
    </row>
    <row r="96" spans="1:13" ht="15" customHeight="1" x14ac:dyDescent="0.2">
      <c r="A96" s="33" t="s">
        <v>81</v>
      </c>
      <c r="B96" s="33"/>
      <c r="C96" s="33"/>
      <c r="D96" s="33"/>
      <c r="E96" s="33"/>
      <c r="F96" s="33"/>
      <c r="G96" s="15">
        <f>G13</f>
        <v>7558342.6100000003</v>
      </c>
      <c r="H96" s="15">
        <f>H13</f>
        <v>7558342.6100000003</v>
      </c>
      <c r="I96" s="15">
        <f>I13</f>
        <v>1610949.73</v>
      </c>
      <c r="J96" s="15">
        <f t="shared" si="40"/>
        <v>21.313531459511335</v>
      </c>
    </row>
    <row r="97" spans="7:10" x14ac:dyDescent="0.2">
      <c r="G97" s="17"/>
      <c r="H97" s="17"/>
    </row>
    <row r="98" spans="7:10" x14ac:dyDescent="0.2">
      <c r="G98" s="17"/>
      <c r="H98" s="17"/>
    </row>
    <row r="99" spans="7:10" x14ac:dyDescent="0.2">
      <c r="G99" s="17"/>
      <c r="H99" s="17"/>
    </row>
    <row r="100" spans="7:10" ht="15.75" x14ac:dyDescent="0.2">
      <c r="G100" s="4"/>
      <c r="H100" s="4"/>
      <c r="I100" s="4"/>
      <c r="J100" s="4"/>
    </row>
    <row r="102" spans="7:10" x14ac:dyDescent="0.2">
      <c r="G102" s="5"/>
      <c r="H102" s="5"/>
      <c r="I102" s="5"/>
      <c r="J102" s="5"/>
    </row>
  </sheetData>
  <mergeCells count="9">
    <mergeCell ref="I2:J2"/>
    <mergeCell ref="A9:J9"/>
    <mergeCell ref="A10:J10"/>
    <mergeCell ref="A96:F96"/>
    <mergeCell ref="F3:J3"/>
    <mergeCell ref="F5:J5"/>
    <mergeCell ref="F6:J6"/>
    <mergeCell ref="F7:J7"/>
    <mergeCell ref="F4:I4"/>
  </mergeCells>
  <pageMargins left="0.19685039370078741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Емцова Т. Б.</cp:lastModifiedBy>
  <cp:lastPrinted>2024-04-10T11:25:26Z</cp:lastPrinted>
  <dcterms:created xsi:type="dcterms:W3CDTF">2006-09-16T00:00:00Z</dcterms:created>
  <dcterms:modified xsi:type="dcterms:W3CDTF">2024-04-10T11:27:06Z</dcterms:modified>
</cp:coreProperties>
</file>