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C6809D7C-EA43-40DC-9B09-3300C05B05A0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Table1!$A$1:$J$53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1" l="1"/>
  <c r="H19" i="1" s="1"/>
  <c r="H18" i="1" s="1"/>
  <c r="H17" i="1" s="1"/>
  <c r="A21" i="1" l="1"/>
  <c r="A22" i="1"/>
  <c r="A23" i="1"/>
  <c r="A25" i="1"/>
  <c r="A44" i="1" l="1"/>
  <c r="A37" i="1"/>
  <c r="A32" i="1"/>
  <c r="A27" i="1"/>
  <c r="H36" i="1" l="1"/>
  <c r="H16" i="1" s="1"/>
  <c r="H37" i="1"/>
  <c r="H38" i="1"/>
  <c r="A31" i="1"/>
  <c r="A26" i="1" l="1"/>
  <c r="A28" i="1"/>
  <c r="A29" i="1"/>
  <c r="A30" i="1"/>
  <c r="A38" i="1" l="1"/>
  <c r="A36" i="1"/>
  <c r="D38" i="1"/>
  <c r="D39" i="1"/>
  <c r="F34" i="1"/>
  <c r="F35" i="1" s="1"/>
  <c r="C33" i="1"/>
  <c r="C34" i="1" s="1"/>
  <c r="C35" i="1" s="1"/>
  <c r="D34" i="1"/>
  <c r="D35" i="1" s="1"/>
  <c r="E33" i="1"/>
  <c r="E34" i="1" s="1"/>
  <c r="E35" i="1" s="1"/>
  <c r="A33" i="1"/>
  <c r="G29" i="1"/>
  <c r="G30" i="1"/>
  <c r="F29" i="1"/>
  <c r="F30" i="1" s="1"/>
  <c r="C28" i="1"/>
  <c r="C29" i="1" s="1"/>
  <c r="C30" i="1" s="1"/>
  <c r="D28" i="1"/>
  <c r="D29" i="1" s="1"/>
  <c r="D30" i="1" s="1"/>
  <c r="E28" i="1"/>
  <c r="E29" i="1" s="1"/>
  <c r="E30" i="1" s="1"/>
  <c r="B29" i="1"/>
  <c r="B30" i="1"/>
  <c r="A46" i="1"/>
  <c r="A45" i="1"/>
  <c r="F46" i="1"/>
  <c r="B20" i="1"/>
  <c r="C20" i="1"/>
  <c r="D20" i="1"/>
  <c r="E20" i="1"/>
  <c r="F20" i="1"/>
  <c r="A20" i="1"/>
  <c r="B21" i="1"/>
  <c r="B22" i="1" s="1"/>
  <c r="B23" i="1" s="1"/>
  <c r="B28" i="1" s="1"/>
  <c r="C21" i="1"/>
  <c r="C22" i="1" s="1"/>
  <c r="C23" i="1" s="1"/>
  <c r="D21" i="1"/>
  <c r="D22" i="1" s="1"/>
  <c r="D23" i="1" s="1"/>
  <c r="E21" i="1"/>
  <c r="E22" i="1" s="1"/>
  <c r="E23" i="1" s="1"/>
  <c r="F21" i="1"/>
  <c r="F22" i="1" s="1"/>
  <c r="F23" i="1" s="1"/>
  <c r="B26" i="1" l="1"/>
  <c r="B27" i="1"/>
  <c r="B34" i="1" s="1"/>
  <c r="B35" i="1" s="1"/>
  <c r="B44" i="1"/>
  <c r="C44" i="1"/>
  <c r="D44" i="1"/>
  <c r="E44" i="1"/>
  <c r="A41" i="1"/>
  <c r="B41" i="1"/>
  <c r="C41" i="1"/>
  <c r="D41" i="1"/>
  <c r="A47" i="1"/>
  <c r="A34" i="1"/>
  <c r="A39" i="1" s="1"/>
  <c r="A35" i="1"/>
  <c r="A40" i="1" s="1"/>
  <c r="A24" i="1"/>
  <c r="C40" i="1" l="1"/>
  <c r="C39" i="1"/>
  <c r="H42" i="1"/>
  <c r="H43" i="1"/>
  <c r="H41" i="1"/>
  <c r="H53" i="1" l="1"/>
  <c r="A42" i="1"/>
  <c r="H51" i="1" l="1"/>
  <c r="H50" i="1" s="1"/>
  <c r="H49" i="1" s="1"/>
  <c r="H48" i="1" s="1"/>
  <c r="D8" i="1" l="1"/>
</calcChain>
</file>

<file path=xl/sharedStrings.xml><?xml version="1.0" encoding="utf-8"?>
<sst xmlns="http://schemas.openxmlformats.org/spreadsheetml/2006/main" count="91" uniqueCount="47">
  <si>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</si>
  <si>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</si>
  <si>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</si>
  <si>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</si>
  <si>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</si>
  <si>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</si>
  <si>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</si>
  <si>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</si>
  <si>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</si>
  <si>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</si>
  <si>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</si>
  <si>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</si>
  <si>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</si>
  <si>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</si>
  <si>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</si>
  <si>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</si>
  <si>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</si>
  <si>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</si>
  <si>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</si>
  <si>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</t>
  </si>
  <si>
    <t>12</t>
  </si>
  <si>
    <t>922</t>
  </si>
  <si>
    <t>80040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</si>
  <si>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</si>
  <si>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</si>
  <si>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800</t>
  </si>
  <si>
    <t>850</t>
  </si>
  <si>
    <t>ИТОГО:</t>
  </si>
  <si>
    <t xml:space="preserve">к решению Воробейнского сельского Совета народных депутатов </t>
  </si>
  <si>
    <t>Воробейнская сельская администрация Жирятинского района Брянской области</t>
  </si>
  <si>
    <t>Непрограммная деятельность</t>
  </si>
  <si>
    <t>00</t>
  </si>
  <si>
    <t>Обеспечение деятельности главы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</si>
  <si>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</si>
  <si>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Приложение 2</t>
  </si>
  <si>
    <t>2024 год</t>
  </si>
  <si>
    <t>Приложение 3.1</t>
  </si>
  <si>
    <t>Руководство и управление в сфере установленных функций органов местного самоуправления</t>
  </si>
  <si>
    <t>2025 год</t>
  </si>
  <si>
    <t>"О внесении изменений в решение Воробейнского сельского Совета народных депутатов от 15 декабря 2023 года № 4-140 "О бюджете Воробейнского сельского поселения Жирятинского муниципального района Брянской области на 2024 год и плановый период 2025 и 2026 годов"</t>
  </si>
  <si>
    <t>от 15 декабря 2023 года № 4-140</t>
  </si>
  <si>
    <t>" О бюджете Воробейнского сельского поселения Жирятинского муниципального района Брянскойобласти на 2024 год и на плановый период 2025 и 2026 годов"</t>
  </si>
  <si>
    <t xml:space="preserve">Изменение распределения расходов по целевым статьям (муниципальным программам и непрограммным направлениям деятельности), группам и подгруппам видов расходов  бюджета Воробейнского сельского поселения Жирятинского муниципального района Брянской области на 2024 год и плановый период 2025 и 2026 годов </t>
  </si>
  <si>
    <t>2026 год</t>
  </si>
  <si>
    <r>
      <t xml:space="preserve">Комплексное социально-экономическое развитие Воробейнского сельского поселения </t>
    </r>
    <r>
      <rPr>
        <b/>
        <sz val="12"/>
        <color rgb="FF0070C0"/>
        <rFont val="Times New Roman"/>
        <family val="1"/>
        <charset val="204"/>
      </rPr>
      <t>(2024-2026 годы)</t>
    </r>
  </si>
  <si>
    <t>30</t>
  </si>
  <si>
    <t xml:space="preserve">от 16 декабря 2024 года  № 5-32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</si>
</sst>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>
      <alignment vertical="top" wrapText="1"/>
    </xf>
    <xf numFmtId="0" fontId="6" fillId="0" borderId="0"/>
    <xf numFmtId="0" fontId="7" fillId="0" borderId="0">
      <alignment wrapText="1"/>
    </xf>
    <xf numFmtId="0" fontId="7" fillId="0" borderId="0"/>
    <xf numFmtId="0" fontId="8" fillId="0" borderId="0">
      <alignment horizontal="center"/>
    </xf>
    <xf numFmtId="0" fontId="7" fillId="0" borderId="0">
      <alignment horizontal="right"/>
    </xf>
    <xf numFmtId="0" fontId="7" fillId="0" borderId="1">
      <alignment horizontal="center" vertical="center" wrapText="1"/>
    </xf>
    <xf numFmtId="0" fontId="9" fillId="0" borderId="1">
      <alignment vertical="top" wrapText="1"/>
    </xf>
    <xf numFmtId="1" fontId="7" fillId="0" borderId="1">
      <alignment horizontal="center" vertical="top" shrinkToFit="1"/>
    </xf>
    <xf numFmtId="4" fontId="9" fillId="4" borderId="1">
      <alignment horizontal="right" vertical="top" shrinkToFit="1"/>
    </xf>
    <xf numFmtId="4" fontId="9" fillId="5" borderId="1">
      <alignment horizontal="right" vertical="top" shrinkToFit="1"/>
    </xf>
    <xf numFmtId="0" fontId="9" fillId="0" borderId="5">
      <alignment horizontal="right"/>
    </xf>
    <xf numFmtId="4" fontId="9" fillId="4" borderId="5">
      <alignment horizontal="right" vertical="top" shrinkToFit="1"/>
    </xf>
    <xf numFmtId="4" fontId="9" fillId="5" borderId="5">
      <alignment horizontal="right" vertical="top" shrinkToFit="1"/>
    </xf>
    <xf numFmtId="0" fontId="7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6" borderId="0"/>
    <xf numFmtId="0" fontId="7" fillId="6" borderId="0">
      <alignment shrinkToFit="1"/>
    </xf>
    <xf numFmtId="1" fontId="7" fillId="0" borderId="1">
      <alignment horizontal="left" vertical="top" wrapText="1" indent="2"/>
    </xf>
    <xf numFmtId="0" fontId="7" fillId="6" borderId="0">
      <alignment horizontal="center"/>
    </xf>
    <xf numFmtId="4" fontId="9" fillId="0" borderId="1">
      <alignment horizontal="right" vertical="top" shrinkToFit="1"/>
    </xf>
    <xf numFmtId="4" fontId="7" fillId="0" borderId="1">
      <alignment horizontal="right" vertical="top" shrinkToFit="1"/>
    </xf>
  </cellStyleXfs>
  <cellXfs count="81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Fill="1" applyBorder="1" applyAlignment="1">
      <alignment horizontal="right" vertical="center" wrapText="1"/>
    </xf>
    <xf numFmtId="4" fontId="11" fillId="0" borderId="13" xfId="0" applyNumberFormat="1" applyFont="1" applyFill="1" applyBorder="1" applyAlignment="1">
      <alignment horizontal="right" vertical="center" wrapText="1"/>
    </xf>
    <xf numFmtId="4" fontId="11" fillId="0" borderId="14" xfId="0" applyNumberFormat="1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</cellXfs>
  <cellStyles count="26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3" xr:uid="{00000000-0005-0000-0000-000007000000}"/>
    <cellStyle name="xl24" xfId="2" xr:uid="{00000000-0005-0000-0000-000008000000}"/>
    <cellStyle name="xl25" xfId="11" xr:uid="{00000000-0005-0000-0000-000009000000}"/>
    <cellStyle name="xl26" xfId="21" xr:uid="{00000000-0005-0000-0000-00000A000000}"/>
    <cellStyle name="xl27" xfId="12" xr:uid="{00000000-0005-0000-0000-00000B000000}"/>
    <cellStyle name="xl28" xfId="13" xr:uid="{00000000-0005-0000-0000-00000C000000}"/>
    <cellStyle name="xl29" xfId="4" xr:uid="{00000000-0005-0000-0000-00000D000000}"/>
    <cellStyle name="xl30" xfId="5" xr:uid="{00000000-0005-0000-0000-00000E000000}"/>
    <cellStyle name="xl31" xfId="14" xr:uid="{00000000-0005-0000-0000-00000F000000}"/>
    <cellStyle name="xl32" xfId="7" xr:uid="{00000000-0005-0000-0000-000010000000}"/>
    <cellStyle name="xl33" xfId="22" xr:uid="{00000000-0005-0000-0000-000011000000}"/>
    <cellStyle name="xl34" xfId="8" xr:uid="{00000000-0005-0000-0000-000012000000}"/>
    <cellStyle name="xl35" xfId="23" xr:uid="{00000000-0005-0000-0000-000013000000}"/>
    <cellStyle name="xl36" xfId="9" xr:uid="{00000000-0005-0000-0000-000014000000}"/>
    <cellStyle name="xl37" xfId="24" xr:uid="{00000000-0005-0000-0000-000015000000}"/>
    <cellStyle name="xl38" xfId="25" xr:uid="{00000000-0005-0000-0000-000016000000}"/>
    <cellStyle name="xl39" xfId="10" xr:uid="{00000000-0005-0000-0000-000017000000}"/>
    <cellStyle name="Обычный" xfId="0" builtinId="0"/>
    <cellStyle name="Обычный 2" xfId="1" xr:uid="{00000000-0005-0000-0000-000019000000}"/>
  </cellStyles>
  <dxfs count="0"/>
  <tableStyles count="0" defaultTableStyle="TableStyleMedium9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2;&#1057;&#1045;%20&#1057;&#1045;&#1057;&#1057;&#1048;&#1048;%202009-2013-2014-2015-2016-2017-2018/&#1057;&#1077;&#1089;&#1089;&#1080;&#1103;%202019%20&#1042;&#1086;&#1088;&#1086;&#1073;&#1077;&#1081;&#1085;&#1103;/&#1089;&#1077;&#1089;&#1089;&#1080;&#1103;%2024.12.19%20&#8212;/&#1055;&#1088;&#1080;&#1083;&#1086;&#1078;&#1077;&#1085;&#1080;&#1077;%202%20(&#1087;&#1088;&#1086;&#1075;&#1088;&#1072;&#1084;%202019-202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.3%20&#1055;&#1088;&#1080;&#1083;&#1086;&#1078;.%203%20(&#1042;&#1077;&#1076;%20&#1089;&#1090;&#1088;&#1091;&#1082;&#1090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1;&#1070;&#1044;&#1046;&#1045;&#1058;&#1067;%20&#1042;&#1057;&#1045;/&#1041;&#1102;&#1076;&#1078;&#1077;&#1090;&#1072;%202022-2024/1.3.&#1055;&#1088;&#1080;&#1083;&#1086;&#1078;&#1077;&#1085;&#1080;&#1077;%203%20%20&#1055;&#1088;&#1086;&#1075;&#1088;&#1072;&#1084;&#1084;&#1085;&#1072;&#1103;%20&#1089;&#1090;&#1088;&#1091;&#1082;&#1090;&#1091;&#1088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1;&#1070;&#1044;&#1046;&#1045;&#1058;&#1067;%20&#1042;&#1057;&#1045;/&#1041;&#1102;&#1076;&#1078;&#1077;&#1090;%202023-2025&#1053;&#1086;&#1074;&#1072;&#1103;%20&#1087;&#1072;&#1087;&#1082;&#1072;/1.3%20&#1055;&#1088;&#1080;&#1083;%203%20&#1055;&#1088;&#1086;&#1075;&#108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56;&#1054;&#1045;&#1058;&#1067;%20&#1041;&#1070;&#1044;&#1046;&#1045;&#1058;&#1054;&#1042;/&#1055;&#1088;&#1086;&#1077;&#1082;&#1090;%20&#1073;&#1102;&#1076;&#1078;&#1077;&#1090;&#1072;%202023-2025/_(&#1041;&#1070;&#1044;&#1046;&#1045;&#1058;(&#1052;&#1059;&#1053;))5%20&#1042;&#1077;&#1076;&#1086;&#1084;&#1089;&#1090;&#1074;&#1077;&#1085;&#1085;&#1072;&#1103;%20&#1089;&#1090;&#1088;&#1091;&#1082;&#1090;&#1091;&#1088;&#1072;%20(3%20&#1075;&#1086;&#1076;&#1072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(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57;&#1087;&#1088;&#1072;&#1074;&#1082;&#1072;%20&#1086;&#1073;%20&#1080;&#1079;&#1084;&#1077;&#1085;&#1077;&#1085;&#1080;&#1080;%20&#1073;&#1102;&#1076;&#1078;&#1077;&#1090;&#1085;&#1086;&#1081;%20&#1088;&#1086;&#1089;&#1087;&#1080;&#1089;&#1080;%20(&#1092;&#1086;&#1088;&#1084;&#1072;%202)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J9" t="str">
            <v>Приложение 6.1</v>
          </cell>
        </row>
        <row r="11">
          <cell r="D11" t="str">
            <v xml:space="preserve">к решению Воробейнского сельского Совета народных депутатов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10">
          <cell r="A10" t="str">
    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23">
          <cell r="A23" t="str">
            <v>Расходы на выплаты персоналу государственных (муниципальных) органов</v>
          </cell>
        </row>
        <row r="24">
          <cell r="A24" t="str">
            <v xml:space="preserve">          Закупка товаров, работ и услуг для обеспечения государственных (муниципальных) нужд</v>
          </cell>
        </row>
        <row r="25">
          <cell r="A25" t="str">
            <v>Иные закупки товаров, работ и услуг для обеспечения государственных (муниципальных) нужд</v>
          </cell>
        </row>
        <row r="27">
          <cell r="A27" t="str">
            <v xml:space="preserve">            Уплата налогов, сборов и иных платежей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11">
          <cell r="A11" t="str">
            <v>Осуществление первичного воинского учета на территориях, где отсутствуют военные комиссариаты</v>
          </cell>
        </row>
        <row r="25">
          <cell r="A25" t="str">
            <v>Иные бюджетные ассигнования</v>
          </cell>
        </row>
        <row r="98">
          <cell r="A98" t="str">
            <v>Непрограммная деятельность</v>
          </cell>
          <cell r="B98" t="str">
            <v>30</v>
          </cell>
          <cell r="C98" t="str">
            <v/>
          </cell>
          <cell r="D98" t="str">
            <v/>
          </cell>
        </row>
        <row r="99">
          <cell r="B99" t="str">
            <v>30</v>
          </cell>
          <cell r="C99" t="str">
            <v>0</v>
          </cell>
          <cell r="D99" t="str">
            <v>00</v>
          </cell>
          <cell r="E99" t="str">
            <v>922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27">
          <cell r="A27" t="str">
            <v>Эксплуатация и содержание имущества казны муниципального образования</v>
          </cell>
        </row>
        <row r="29">
          <cell r="A29" t="str">
            <v>Эксплуатация и содержание имущества казны муниципального образования</v>
          </cell>
        </row>
        <row r="30">
          <cell r="A30" t="str">
            <v>Закупка товаров, работ и услуг для обеспечения государственных (муниципальных) нужд</v>
          </cell>
        </row>
        <row r="31">
          <cell r="A31" t="str">
            <v>Иные закупки товаров, работ и услуг для обеспечения государственных (муниципальных) нужд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16">
          <cell r="A16" t="str">
            <v>Функционирование высшего должностного лица субъекта Российской Федерации и муниципального образования</v>
          </cell>
        </row>
        <row r="68">
          <cell r="A68" t="str">
            <v>Организация и содержание местзахоронения (кладбищ)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62">
          <cell r="A62" t="str">
            <v xml:space="preserve">        Членские взносы некомерческим организациям</v>
          </cell>
        </row>
        <row r="137">
          <cell r="A137" t="str">
            <v xml:space="preserve">        Мероприятия по благоустройству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23">
          <cell r="A23" t="str">
            <v>Обеспечение деятельности главы муниципального образования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view="pageBreakPreview" topLeftCell="A19" zoomScale="90" zoomScaleNormal="100" zoomScaleSheetLayoutView="90" workbookViewId="0">
      <selection activeCell="H19" sqref="H19"/>
    </sheetView>
  </sheetViews>
  <sheetFormatPr defaultRowHeight="12.75" x14ac:dyDescent="0.2"/>
  <cols>
    <col min="1" max="1" width="65.6640625" customWidth="1"/>
    <col min="2" max="2" width="6.33203125" customWidth="1"/>
    <col min="3" max="3" width="11.33203125" customWidth="1"/>
    <col min="4" max="4" width="8.5" customWidth="1"/>
    <col min="5" max="5" width="8.83203125" customWidth="1"/>
    <col min="6" max="6" width="13.6640625" customWidth="1"/>
    <col min="7" max="7" width="11.33203125" customWidth="1"/>
    <col min="8" max="8" width="16.33203125" customWidth="1"/>
    <col min="9" max="9" width="13.5" customWidth="1"/>
    <col min="10" max="10" width="13.83203125" customWidth="1"/>
  </cols>
  <sheetData>
    <row r="1" spans="1:12" ht="15.75" customHeight="1" x14ac:dyDescent="0.2">
      <c r="G1" s="77" t="s">
        <v>34</v>
      </c>
      <c r="H1" s="77"/>
      <c r="I1" s="77"/>
      <c r="J1" s="77"/>
      <c r="K1" s="4"/>
      <c r="L1" s="4"/>
    </row>
    <row r="2" spans="1:12" ht="15.75" customHeight="1" x14ac:dyDescent="0.2">
      <c r="D2" s="78" t="s">
        <v>28</v>
      </c>
      <c r="E2" s="78"/>
      <c r="F2" s="78"/>
      <c r="G2" s="78"/>
      <c r="H2" s="78"/>
      <c r="I2" s="78"/>
      <c r="J2" s="78"/>
      <c r="K2" s="78"/>
    </row>
    <row r="3" spans="1:12" ht="20.25" customHeight="1" x14ac:dyDescent="0.2">
      <c r="D3" s="78" t="s">
        <v>46</v>
      </c>
      <c r="E3" s="78"/>
      <c r="F3" s="78"/>
      <c r="G3" s="78"/>
      <c r="H3" s="78"/>
      <c r="I3" s="78"/>
      <c r="J3" s="78"/>
      <c r="K3" s="78"/>
    </row>
    <row r="4" spans="1:12" ht="69" customHeight="1" x14ac:dyDescent="0.2">
      <c r="D4" s="78" t="s">
        <v>39</v>
      </c>
      <c r="E4" s="78"/>
      <c r="F4" s="78"/>
      <c r="G4" s="78"/>
      <c r="H4" s="78"/>
      <c r="I4" s="78"/>
      <c r="J4" s="78"/>
      <c r="K4" s="6"/>
    </row>
    <row r="5" spans="1:12" ht="12.75" customHeight="1" x14ac:dyDescent="0.2"/>
    <row r="6" spans="1:12" ht="21" customHeight="1" x14ac:dyDescent="0.2">
      <c r="D6" s="5"/>
      <c r="E6" s="5"/>
      <c r="F6" s="5"/>
      <c r="G6" s="5"/>
      <c r="H6" s="5"/>
      <c r="I6" s="79" t="s">
        <v>36</v>
      </c>
      <c r="J6" s="79"/>
      <c r="K6" s="79"/>
    </row>
    <row r="7" spans="1:12" ht="12.75" customHeight="1" x14ac:dyDescent="0.2">
      <c r="D7" s="5"/>
      <c r="E7" s="5"/>
      <c r="F7" s="5"/>
      <c r="G7" s="5"/>
      <c r="H7" s="5"/>
      <c r="I7" s="5"/>
      <c r="J7" s="5"/>
      <c r="K7" s="5"/>
    </row>
    <row r="8" spans="1:12" ht="15" x14ac:dyDescent="0.2">
      <c r="D8" s="79" t="str">
        <f>[1]Лист1!$D$11</f>
        <v xml:space="preserve">к решению Воробейнского сельского Совета народных депутатов </v>
      </c>
      <c r="E8" s="79"/>
      <c r="F8" s="79"/>
      <c r="G8" s="79"/>
      <c r="H8" s="79"/>
      <c r="I8" s="79"/>
      <c r="J8" s="79"/>
      <c r="K8" s="79"/>
    </row>
    <row r="9" spans="1:12" ht="15" x14ac:dyDescent="0.2">
      <c r="A9" t="s">
        <v>0</v>
      </c>
      <c r="D9" s="79" t="s">
        <v>40</v>
      </c>
      <c r="E9" s="79"/>
      <c r="F9" s="79"/>
      <c r="G9" s="79"/>
      <c r="H9" s="79"/>
      <c r="I9" s="79"/>
      <c r="J9" s="79"/>
      <c r="K9" s="79"/>
    </row>
    <row r="10" spans="1:12" ht="48" customHeight="1" x14ac:dyDescent="0.2">
      <c r="D10" s="79" t="s">
        <v>41</v>
      </c>
      <c r="E10" s="79"/>
      <c r="F10" s="79"/>
      <c r="G10" s="79"/>
      <c r="H10" s="79"/>
      <c r="I10" s="79"/>
      <c r="J10" s="79"/>
      <c r="K10" s="5"/>
    </row>
    <row r="11" spans="1:12" ht="15.95" customHeight="1" x14ac:dyDescent="0.2">
      <c r="A11" s="1" t="s">
        <v>0</v>
      </c>
      <c r="B11" s="1" t="s">
        <v>0</v>
      </c>
      <c r="C11" s="1" t="s">
        <v>0</v>
      </c>
      <c r="D11" s="1" t="s">
        <v>0</v>
      </c>
      <c r="E11" s="2" t="s">
        <v>0</v>
      </c>
      <c r="F11" s="2" t="s">
        <v>0</v>
      </c>
      <c r="G11" s="2" t="s">
        <v>0</v>
      </c>
      <c r="H11" s="2" t="s">
        <v>0</v>
      </c>
      <c r="I11" s="80" t="s">
        <v>0</v>
      </c>
      <c r="J11" s="80"/>
    </row>
    <row r="12" spans="1:12" ht="63.75" customHeight="1" x14ac:dyDescent="0.2">
      <c r="A12" s="75" t="s">
        <v>42</v>
      </c>
      <c r="B12" s="75"/>
      <c r="C12" s="75"/>
      <c r="D12" s="75"/>
      <c r="E12" s="75"/>
      <c r="F12" s="75"/>
      <c r="G12" s="75"/>
      <c r="H12" s="75"/>
      <c r="I12" s="75"/>
      <c r="J12" s="75"/>
    </row>
    <row r="13" spans="1:12" ht="15" customHeight="1" x14ac:dyDescent="0.2">
      <c r="A13" s="76" t="s">
        <v>1</v>
      </c>
      <c r="B13" s="76"/>
      <c r="C13" s="76"/>
      <c r="D13" s="76"/>
      <c r="E13" s="76"/>
      <c r="F13" s="76"/>
      <c r="G13" s="76"/>
      <c r="H13" s="76"/>
      <c r="I13" s="76"/>
      <c r="J13" s="76"/>
    </row>
    <row r="14" spans="1:12" ht="28.15" customHeight="1" x14ac:dyDescent="0.2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35</v>
      </c>
      <c r="I14" s="3" t="s">
        <v>38</v>
      </c>
      <c r="J14" s="3" t="s">
        <v>43</v>
      </c>
    </row>
    <row r="15" spans="1:12" ht="20.85" customHeight="1" x14ac:dyDescent="0.2">
      <c r="A15" s="3" t="s">
        <v>9</v>
      </c>
      <c r="B15" s="3" t="s">
        <v>10</v>
      </c>
      <c r="C15" s="3" t="s">
        <v>11</v>
      </c>
      <c r="D15" s="3" t="s">
        <v>12</v>
      </c>
      <c r="E15" s="3" t="s">
        <v>13</v>
      </c>
      <c r="F15" s="3" t="s">
        <v>14</v>
      </c>
      <c r="G15" s="3" t="s">
        <v>15</v>
      </c>
      <c r="H15" s="3" t="s">
        <v>16</v>
      </c>
      <c r="I15" s="3" t="s">
        <v>17</v>
      </c>
      <c r="J15" s="3" t="s">
        <v>18</v>
      </c>
    </row>
    <row r="16" spans="1:12" ht="48" customHeight="1" x14ac:dyDescent="0.2">
      <c r="A16" s="38" t="s">
        <v>44</v>
      </c>
      <c r="B16" s="39">
        <v>22</v>
      </c>
      <c r="C16" s="40" t="s">
        <v>0</v>
      </c>
      <c r="D16" s="33" t="s">
        <v>0</v>
      </c>
      <c r="E16" s="33" t="s">
        <v>0</v>
      </c>
      <c r="F16" s="33" t="s">
        <v>0</v>
      </c>
      <c r="G16" s="33" t="s">
        <v>0</v>
      </c>
      <c r="H16" s="34">
        <f>H17+H26+H31+H36</f>
        <v>347025.74999999994</v>
      </c>
      <c r="I16" s="7"/>
      <c r="J16" s="7"/>
    </row>
    <row r="17" spans="1:10" ht="48.75" customHeight="1" x14ac:dyDescent="0.2">
      <c r="A17" s="63" t="s">
        <v>37</v>
      </c>
      <c r="B17" s="24">
        <v>22</v>
      </c>
      <c r="C17" s="24" t="s">
        <v>19</v>
      </c>
      <c r="D17" s="24">
        <v>12</v>
      </c>
      <c r="E17" s="25" t="s">
        <v>0</v>
      </c>
      <c r="F17" s="25" t="s">
        <v>0</v>
      </c>
      <c r="G17" s="25" t="s">
        <v>0</v>
      </c>
      <c r="H17" s="26">
        <f>H18</f>
        <v>331927.38999999996</v>
      </c>
      <c r="I17" s="26"/>
      <c r="J17" s="26"/>
    </row>
    <row r="18" spans="1:10" ht="42" customHeight="1" x14ac:dyDescent="0.2">
      <c r="A18" s="27" t="s">
        <v>29</v>
      </c>
      <c r="B18" s="24">
        <v>22</v>
      </c>
      <c r="C18" s="28" t="s">
        <v>19</v>
      </c>
      <c r="D18" s="28">
        <v>12</v>
      </c>
      <c r="E18" s="28" t="s">
        <v>21</v>
      </c>
      <c r="F18" s="29" t="s">
        <v>0</v>
      </c>
      <c r="G18" s="29" t="s">
        <v>0</v>
      </c>
      <c r="H18" s="30">
        <f>H19</f>
        <v>331927.38999999996</v>
      </c>
      <c r="I18" s="26"/>
      <c r="J18" s="26"/>
    </row>
    <row r="19" spans="1:10" ht="48" customHeight="1" x14ac:dyDescent="0.2">
      <c r="A19" s="31" t="s">
        <v>37</v>
      </c>
      <c r="B19" s="24">
        <v>22</v>
      </c>
      <c r="C19" s="28" t="s">
        <v>19</v>
      </c>
      <c r="D19" s="28">
        <v>12</v>
      </c>
      <c r="E19" s="28" t="s">
        <v>21</v>
      </c>
      <c r="F19" s="28">
        <v>80040</v>
      </c>
      <c r="G19" s="48" t="s">
        <v>0</v>
      </c>
      <c r="H19" s="30">
        <f>H20+H22+H24</f>
        <v>331927.38999999996</v>
      </c>
      <c r="I19" s="30"/>
      <c r="J19" s="30"/>
    </row>
    <row r="20" spans="1:10" ht="85.5" customHeight="1" x14ac:dyDescent="0.2">
      <c r="A20" s="31" t="str">
        <f>[2]Документ!$A$10</f>
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0" s="24">
        <f t="shared" ref="B20:F20" si="0">B19</f>
        <v>22</v>
      </c>
      <c r="C20" s="28" t="str">
        <f t="shared" si="0"/>
        <v>0</v>
      </c>
      <c r="D20" s="28">
        <f t="shared" si="0"/>
        <v>12</v>
      </c>
      <c r="E20" s="28" t="str">
        <f t="shared" si="0"/>
        <v>922</v>
      </c>
      <c r="F20" s="46">
        <f t="shared" si="0"/>
        <v>80040</v>
      </c>
      <c r="G20" s="32">
        <v>100</v>
      </c>
      <c r="H20" s="47">
        <v>242118.3</v>
      </c>
      <c r="I20" s="30"/>
      <c r="J20" s="30"/>
    </row>
    <row r="21" spans="1:10" ht="48" customHeight="1" x14ac:dyDescent="0.2">
      <c r="A21" s="31" t="str">
        <f>[3]Table1!$A$23</f>
        <v>Расходы на выплаты персоналу государственных (муниципальных) органов</v>
      </c>
      <c r="B21" s="24">
        <f t="shared" ref="B21:F21" si="1">B19</f>
        <v>22</v>
      </c>
      <c r="C21" s="28" t="str">
        <f t="shared" si="1"/>
        <v>0</v>
      </c>
      <c r="D21" s="28">
        <f t="shared" si="1"/>
        <v>12</v>
      </c>
      <c r="E21" s="28" t="str">
        <f t="shared" si="1"/>
        <v>922</v>
      </c>
      <c r="F21" s="46">
        <f t="shared" si="1"/>
        <v>80040</v>
      </c>
      <c r="G21" s="32">
        <v>120</v>
      </c>
      <c r="H21" s="47">
        <v>242118.3</v>
      </c>
      <c r="I21" s="30"/>
      <c r="J21" s="30"/>
    </row>
    <row r="22" spans="1:10" ht="48" customHeight="1" x14ac:dyDescent="0.2">
      <c r="A22" s="31" t="str">
        <f>[3]Table1!A24</f>
        <v xml:space="preserve">          Закупка товаров, работ и услуг для обеспечения государственных (муниципальных) нужд</v>
      </c>
      <c r="B22" s="24">
        <f t="shared" ref="B22:F23" si="2">B21</f>
        <v>22</v>
      </c>
      <c r="C22" s="28" t="str">
        <f t="shared" si="2"/>
        <v>0</v>
      </c>
      <c r="D22" s="28">
        <f t="shared" si="2"/>
        <v>12</v>
      </c>
      <c r="E22" s="28" t="str">
        <f t="shared" si="2"/>
        <v>922</v>
      </c>
      <c r="F22" s="46">
        <f t="shared" si="2"/>
        <v>80040</v>
      </c>
      <c r="G22" s="32">
        <v>200</v>
      </c>
      <c r="H22" s="47">
        <f>H23</f>
        <v>89809.43</v>
      </c>
      <c r="I22" s="30"/>
      <c r="J22" s="30"/>
    </row>
    <row r="23" spans="1:10" ht="48" customHeight="1" x14ac:dyDescent="0.2">
      <c r="A23" s="31" t="str">
        <f>[3]Table1!A25</f>
        <v>Иные закупки товаров, работ и услуг для обеспечения государственных (муниципальных) нужд</v>
      </c>
      <c r="B23" s="24">
        <f t="shared" si="2"/>
        <v>22</v>
      </c>
      <c r="C23" s="28" t="str">
        <f t="shared" si="2"/>
        <v>0</v>
      </c>
      <c r="D23" s="28">
        <f t="shared" si="2"/>
        <v>12</v>
      </c>
      <c r="E23" s="28" t="str">
        <f t="shared" si="2"/>
        <v>922</v>
      </c>
      <c r="F23" s="46">
        <f t="shared" si="2"/>
        <v>80040</v>
      </c>
      <c r="G23" s="32">
        <v>240</v>
      </c>
      <c r="H23" s="47">
        <v>89809.43</v>
      </c>
      <c r="I23" s="30"/>
      <c r="J23" s="30"/>
    </row>
    <row r="24" spans="1:10" ht="31.5" customHeight="1" x14ac:dyDescent="0.2">
      <c r="A24" s="31" t="str">
        <f>[4]Table1!A25</f>
        <v>Иные бюджетные ассигнования</v>
      </c>
      <c r="B24" s="24">
        <v>22</v>
      </c>
      <c r="C24" s="28" t="s">
        <v>19</v>
      </c>
      <c r="D24" s="28">
        <v>12</v>
      </c>
      <c r="E24" s="28" t="s">
        <v>21</v>
      </c>
      <c r="F24" s="28">
        <v>80040</v>
      </c>
      <c r="G24" s="32">
        <v>800</v>
      </c>
      <c r="H24" s="30">
        <v>-0.34</v>
      </c>
      <c r="I24" s="30"/>
      <c r="J24" s="30"/>
    </row>
    <row r="25" spans="1:10" ht="28.5" customHeight="1" x14ac:dyDescent="0.2">
      <c r="A25" s="31" t="str">
        <f>[3]Table1!$A$27</f>
        <v xml:space="preserve">            Уплата налогов, сборов и иных платежей</v>
      </c>
      <c r="B25" s="24">
        <v>22</v>
      </c>
      <c r="C25" s="28" t="s">
        <v>19</v>
      </c>
      <c r="D25" s="28">
        <v>12</v>
      </c>
      <c r="E25" s="28">
        <v>922</v>
      </c>
      <c r="F25" s="28">
        <v>80040</v>
      </c>
      <c r="G25" s="32">
        <v>850</v>
      </c>
      <c r="H25" s="30">
        <v>-0.34</v>
      </c>
      <c r="I25" s="30"/>
      <c r="J25" s="30"/>
    </row>
    <row r="26" spans="1:10" ht="28.5" customHeight="1" x14ac:dyDescent="0.2">
      <c r="A26" s="63" t="str">
        <f>[5]Table1!A27</f>
        <v>Эксплуатация и содержание имущества казны муниципального образования</v>
      </c>
      <c r="B26" s="24">
        <f t="shared" ref="B26:B30" si="3">B21</f>
        <v>22</v>
      </c>
      <c r="C26" s="24">
        <v>0</v>
      </c>
      <c r="D26" s="24">
        <v>15</v>
      </c>
      <c r="E26" s="24"/>
      <c r="F26" s="64"/>
      <c r="G26" s="65"/>
      <c r="H26" s="66">
        <v>8570.76</v>
      </c>
      <c r="I26" s="30"/>
      <c r="J26" s="30"/>
    </row>
    <row r="27" spans="1:10" ht="28.5" customHeight="1" x14ac:dyDescent="0.2">
      <c r="A27" s="44" t="str">
        <f>$A$18</f>
        <v>Воробейнская сельская администрация Жирятинского района Брянской области</v>
      </c>
      <c r="B27" s="24">
        <f t="shared" si="3"/>
        <v>22</v>
      </c>
      <c r="C27" s="28">
        <v>0</v>
      </c>
      <c r="D27" s="28">
        <v>15</v>
      </c>
      <c r="E27" s="28">
        <v>922</v>
      </c>
      <c r="F27" s="46"/>
      <c r="G27" s="32"/>
      <c r="H27" s="47">
        <v>8570.76</v>
      </c>
      <c r="I27" s="30"/>
      <c r="J27" s="30"/>
    </row>
    <row r="28" spans="1:10" ht="28.5" customHeight="1" x14ac:dyDescent="0.2">
      <c r="A28" s="31" t="str">
        <f>[5]Table1!A29</f>
        <v>Эксплуатация и содержание имущества казны муниципального образования</v>
      </c>
      <c r="B28" s="24">
        <f t="shared" si="3"/>
        <v>22</v>
      </c>
      <c r="C28" s="28">
        <f t="shared" ref="C28:E28" si="4">C27</f>
        <v>0</v>
      </c>
      <c r="D28" s="28">
        <f t="shared" si="4"/>
        <v>15</v>
      </c>
      <c r="E28" s="28">
        <f t="shared" si="4"/>
        <v>922</v>
      </c>
      <c r="F28" s="46">
        <v>80920</v>
      </c>
      <c r="G28" s="32"/>
      <c r="H28" s="47">
        <v>8570.76</v>
      </c>
      <c r="I28" s="30"/>
      <c r="J28" s="30"/>
    </row>
    <row r="29" spans="1:10" ht="28.5" customHeight="1" x14ac:dyDescent="0.2">
      <c r="A29" s="31" t="str">
        <f>[5]Table1!A30</f>
        <v>Закупка товаров, работ и услуг для обеспечения государственных (муниципальных) нужд</v>
      </c>
      <c r="B29" s="24">
        <f t="shared" si="3"/>
        <v>22</v>
      </c>
      <c r="C29" s="28">
        <f t="shared" ref="C29:F30" si="5">C28</f>
        <v>0</v>
      </c>
      <c r="D29" s="28">
        <f t="shared" si="5"/>
        <v>15</v>
      </c>
      <c r="E29" s="28">
        <f t="shared" si="5"/>
        <v>922</v>
      </c>
      <c r="F29" s="46">
        <f t="shared" si="5"/>
        <v>80920</v>
      </c>
      <c r="G29" s="32">
        <f t="shared" ref="G29:G30" si="6">G22</f>
        <v>200</v>
      </c>
      <c r="H29" s="47">
        <v>8570.76</v>
      </c>
      <c r="I29" s="30"/>
      <c r="J29" s="30"/>
    </row>
    <row r="30" spans="1:10" ht="28.5" customHeight="1" x14ac:dyDescent="0.2">
      <c r="A30" s="31" t="str">
        <f>[5]Table1!A31</f>
        <v>Иные закупки товаров, работ и услуг для обеспечения государственных (муниципальных) нужд</v>
      </c>
      <c r="B30" s="24">
        <f t="shared" si="3"/>
        <v>22</v>
      </c>
      <c r="C30" s="28">
        <f t="shared" si="5"/>
        <v>0</v>
      </c>
      <c r="D30" s="28">
        <f t="shared" si="5"/>
        <v>15</v>
      </c>
      <c r="E30" s="28">
        <f t="shared" si="5"/>
        <v>922</v>
      </c>
      <c r="F30" s="46">
        <f t="shared" si="5"/>
        <v>80920</v>
      </c>
      <c r="G30" s="32">
        <f t="shared" si="6"/>
        <v>240</v>
      </c>
      <c r="H30" s="47">
        <v>8570.76</v>
      </c>
      <c r="I30" s="30"/>
      <c r="J30" s="30"/>
    </row>
    <row r="31" spans="1:10" ht="28.5" customHeight="1" x14ac:dyDescent="0.2">
      <c r="A31" s="63" t="str">
        <f>[6]Table1!$A$68</f>
        <v>Организация и содержание местзахоронения (кладбищ)</v>
      </c>
      <c r="B31" s="24">
        <v>22</v>
      </c>
      <c r="C31" s="24">
        <v>0</v>
      </c>
      <c r="D31" s="24">
        <v>21</v>
      </c>
      <c r="E31" s="24"/>
      <c r="F31" s="64"/>
      <c r="G31" s="65"/>
      <c r="H31" s="66">
        <v>3717.6</v>
      </c>
      <c r="I31" s="30"/>
      <c r="J31" s="30"/>
    </row>
    <row r="32" spans="1:10" ht="28.5" customHeight="1" x14ac:dyDescent="0.2">
      <c r="A32" s="44" t="str">
        <f>$A$18</f>
        <v>Воробейнская сельская администрация Жирятинского района Брянской области</v>
      </c>
      <c r="B32" s="24">
        <v>22</v>
      </c>
      <c r="C32" s="28">
        <v>0</v>
      </c>
      <c r="D32" s="28">
        <v>21</v>
      </c>
      <c r="E32" s="28">
        <v>922</v>
      </c>
      <c r="F32" s="46"/>
      <c r="G32" s="32"/>
      <c r="H32" s="47">
        <v>3717.6</v>
      </c>
      <c r="I32" s="30"/>
      <c r="J32" s="30"/>
    </row>
    <row r="33" spans="1:10" ht="28.5" customHeight="1" x14ac:dyDescent="0.2">
      <c r="A33" s="31" t="str">
        <f>$A$31</f>
        <v>Организация и содержание местзахоронения (кладбищ)</v>
      </c>
      <c r="B33" s="24">
        <v>22</v>
      </c>
      <c r="C33" s="28">
        <f t="shared" ref="C33:E33" si="7">C32</f>
        <v>0</v>
      </c>
      <c r="D33" s="28">
        <v>21</v>
      </c>
      <c r="E33" s="28">
        <f t="shared" si="7"/>
        <v>922</v>
      </c>
      <c r="F33" s="46">
        <v>81710</v>
      </c>
      <c r="G33" s="32"/>
      <c r="H33" s="47">
        <v>3717.6</v>
      </c>
      <c r="I33" s="30"/>
      <c r="J33" s="30"/>
    </row>
    <row r="34" spans="1:10" ht="28.5" customHeight="1" x14ac:dyDescent="0.2">
      <c r="A34" s="31" t="str">
        <f>A29</f>
        <v>Закупка товаров, работ и услуг для обеспечения государственных (муниципальных) нужд</v>
      </c>
      <c r="B34" s="24">
        <f t="shared" ref="B34:F35" si="8">B33</f>
        <v>22</v>
      </c>
      <c r="C34" s="28">
        <f t="shared" si="8"/>
        <v>0</v>
      </c>
      <c r="D34" s="28">
        <f t="shared" si="8"/>
        <v>21</v>
      </c>
      <c r="E34" s="28">
        <f t="shared" si="8"/>
        <v>922</v>
      </c>
      <c r="F34" s="46">
        <f t="shared" si="8"/>
        <v>81710</v>
      </c>
      <c r="G34" s="32">
        <v>200</v>
      </c>
      <c r="H34" s="47">
        <v>3717.6</v>
      </c>
      <c r="I34" s="30"/>
      <c r="J34" s="30"/>
    </row>
    <row r="35" spans="1:10" ht="28.5" customHeight="1" x14ac:dyDescent="0.2">
      <c r="A35" s="31" t="str">
        <f>A30</f>
        <v>Иные закупки товаров, работ и услуг для обеспечения государственных (муниципальных) нужд</v>
      </c>
      <c r="B35" s="24">
        <f t="shared" si="8"/>
        <v>22</v>
      </c>
      <c r="C35" s="28">
        <f t="shared" si="8"/>
        <v>0</v>
      </c>
      <c r="D35" s="28">
        <f t="shared" si="8"/>
        <v>21</v>
      </c>
      <c r="E35" s="28">
        <f t="shared" si="8"/>
        <v>922</v>
      </c>
      <c r="F35" s="46">
        <f t="shared" si="8"/>
        <v>81710</v>
      </c>
      <c r="G35" s="32">
        <v>240</v>
      </c>
      <c r="H35" s="47">
        <v>3717.6</v>
      </c>
      <c r="I35" s="30"/>
      <c r="J35" s="30"/>
    </row>
    <row r="36" spans="1:10" ht="28.5" customHeight="1" x14ac:dyDescent="0.2">
      <c r="A36" s="63" t="str">
        <f>[7]Документ!$A$137</f>
        <v xml:space="preserve">        Мероприятия по благоустройству</v>
      </c>
      <c r="B36" s="24">
        <v>22</v>
      </c>
      <c r="C36" s="24">
        <v>0</v>
      </c>
      <c r="D36" s="24">
        <v>22</v>
      </c>
      <c r="E36" s="24"/>
      <c r="F36" s="64"/>
      <c r="G36" s="65"/>
      <c r="H36" s="66">
        <f>$H$39</f>
        <v>2810</v>
      </c>
      <c r="I36" s="30"/>
      <c r="J36" s="30"/>
    </row>
    <row r="37" spans="1:10" ht="28.5" customHeight="1" x14ac:dyDescent="0.2">
      <c r="A37" s="44" t="str">
        <f>$A$18</f>
        <v>Воробейнская сельская администрация Жирятинского района Брянской области</v>
      </c>
      <c r="B37" s="24">
        <v>22</v>
      </c>
      <c r="C37" s="28">
        <v>0</v>
      </c>
      <c r="D37" s="28">
        <v>22</v>
      </c>
      <c r="E37" s="28">
        <v>922</v>
      </c>
      <c r="F37" s="46"/>
      <c r="G37" s="59"/>
      <c r="H37" s="60">
        <f>$H$39</f>
        <v>2810</v>
      </c>
      <c r="I37" s="30"/>
      <c r="J37" s="30"/>
    </row>
    <row r="38" spans="1:10" ht="28.5" customHeight="1" x14ac:dyDescent="0.2">
      <c r="A38" s="31" t="str">
        <f>[7]Документ!$A$137</f>
        <v xml:space="preserve">        Мероприятия по благоустройству</v>
      </c>
      <c r="B38" s="24">
        <v>22</v>
      </c>
      <c r="C38" s="28">
        <v>0</v>
      </c>
      <c r="D38" s="28">
        <f t="shared" ref="D38:D39" si="9">$D$36</f>
        <v>22</v>
      </c>
      <c r="E38" s="28">
        <v>922</v>
      </c>
      <c r="F38" s="46">
        <v>81730</v>
      </c>
      <c r="G38" s="32"/>
      <c r="H38" s="45">
        <f>$H$39</f>
        <v>2810</v>
      </c>
      <c r="I38" s="47"/>
      <c r="J38" s="30"/>
    </row>
    <row r="39" spans="1:10" ht="28.5" customHeight="1" x14ac:dyDescent="0.2">
      <c r="A39" s="31" t="str">
        <f t="shared" ref="A39:A40" si="10">A34</f>
        <v>Закупка товаров, работ и услуг для обеспечения государственных (муниципальных) нужд</v>
      </c>
      <c r="B39" s="24">
        <v>22</v>
      </c>
      <c r="C39" s="28">
        <f t="shared" ref="C39:C40" si="11">$C$37</f>
        <v>0</v>
      </c>
      <c r="D39" s="28">
        <f t="shared" si="9"/>
        <v>22</v>
      </c>
      <c r="E39" s="28">
        <v>922</v>
      </c>
      <c r="F39" s="46">
        <v>81730</v>
      </c>
      <c r="G39" s="32">
        <v>200</v>
      </c>
      <c r="H39" s="45">
        <v>2810</v>
      </c>
      <c r="I39" s="47"/>
      <c r="J39" s="30"/>
    </row>
    <row r="40" spans="1:10" ht="28.5" customHeight="1" x14ac:dyDescent="0.2">
      <c r="A40" s="31" t="str">
        <f t="shared" si="10"/>
        <v>Иные закупки товаров, работ и услуг для обеспечения государственных (муниципальных) нужд</v>
      </c>
      <c r="B40" s="24">
        <v>22</v>
      </c>
      <c r="C40" s="28">
        <f t="shared" si="11"/>
        <v>0</v>
      </c>
      <c r="D40" s="28">
        <v>22</v>
      </c>
      <c r="E40" s="28">
        <v>922</v>
      </c>
      <c r="F40" s="46">
        <v>81730</v>
      </c>
      <c r="G40" s="32">
        <v>240</v>
      </c>
      <c r="H40" s="45">
        <v>2810</v>
      </c>
      <c r="I40" s="47"/>
      <c r="J40" s="30"/>
    </row>
    <row r="41" spans="1:10" ht="40.5" customHeight="1" x14ac:dyDescent="0.2">
      <c r="A41" s="38" t="str">
        <f>[4]Table1!A98</f>
        <v>Непрограммная деятельность</v>
      </c>
      <c r="B41" s="39" t="str">
        <f>[4]Table1!B98</f>
        <v>30</v>
      </c>
      <c r="C41" s="39" t="str">
        <f>[4]Table1!C98</f>
        <v/>
      </c>
      <c r="D41" s="39" t="str">
        <f>[4]Table1!D98</f>
        <v/>
      </c>
      <c r="E41" s="39"/>
      <c r="F41" s="49"/>
      <c r="G41" s="61"/>
      <c r="H41" s="62">
        <f>H44</f>
        <v>75275.25</v>
      </c>
      <c r="I41" s="54"/>
      <c r="J41" s="41"/>
    </row>
    <row r="42" spans="1:10" ht="28.5" hidden="1" customHeight="1" x14ac:dyDescent="0.2">
      <c r="A42" s="31" t="str">
        <f>$A$18</f>
        <v>Воробейнская сельская администрация Жирятинского района Брянской области</v>
      </c>
      <c r="B42" s="24">
        <v>22</v>
      </c>
      <c r="C42" s="10" t="s">
        <v>19</v>
      </c>
      <c r="D42" s="10" t="s">
        <v>20</v>
      </c>
      <c r="E42" s="10" t="s">
        <v>21</v>
      </c>
      <c r="F42" s="50" t="s">
        <v>22</v>
      </c>
      <c r="G42" s="37" t="s">
        <v>25</v>
      </c>
      <c r="H42" s="45" t="e">
        <f>#REF!</f>
        <v>#REF!</v>
      </c>
      <c r="I42" s="55">
        <v>0</v>
      </c>
      <c r="J42" s="11">
        <v>0</v>
      </c>
    </row>
    <row r="43" spans="1:10" ht="0.75" hidden="1" customHeight="1" x14ac:dyDescent="0.2">
      <c r="A43" s="12" t="s">
        <v>24</v>
      </c>
      <c r="B43" s="24">
        <v>22</v>
      </c>
      <c r="C43" s="13" t="s">
        <v>19</v>
      </c>
      <c r="D43" s="13" t="s">
        <v>20</v>
      </c>
      <c r="E43" s="13" t="s">
        <v>21</v>
      </c>
      <c r="F43" s="51" t="s">
        <v>22</v>
      </c>
      <c r="G43" s="37" t="s">
        <v>26</v>
      </c>
      <c r="H43" s="45" t="e">
        <f>#REF!</f>
        <v>#REF!</v>
      </c>
      <c r="I43" s="56">
        <v>0</v>
      </c>
      <c r="J43" s="14">
        <v>0</v>
      </c>
    </row>
    <row r="44" spans="1:10" ht="32.25" customHeight="1" x14ac:dyDescent="0.2">
      <c r="A44" s="44" t="str">
        <f>$A$18</f>
        <v>Воробейнская сельская администрация Жирятинского района Брянской области</v>
      </c>
      <c r="B44" s="24" t="str">
        <f>[4]Table1!B99</f>
        <v>30</v>
      </c>
      <c r="C44" s="32" t="str">
        <f>[4]Table1!C99</f>
        <v>0</v>
      </c>
      <c r="D44" s="32" t="str">
        <f>[4]Table1!D99</f>
        <v>00</v>
      </c>
      <c r="E44" s="32" t="str">
        <f>[4]Table1!E99</f>
        <v>922</v>
      </c>
      <c r="F44" s="52"/>
      <c r="G44" s="37"/>
      <c r="H44" s="45">
        <v>75275.25</v>
      </c>
      <c r="I44" s="57"/>
      <c r="J44" s="15"/>
    </row>
    <row r="45" spans="1:10" ht="32.25" customHeight="1" x14ac:dyDescent="0.2">
      <c r="A45" s="67" t="str">
        <f>[8]Документ!$A$23</f>
        <v>Обеспечение деятельности главы муниципального образования</v>
      </c>
      <c r="B45" s="42">
        <v>30</v>
      </c>
      <c r="C45" s="68">
        <v>0</v>
      </c>
      <c r="D45" s="72" t="s">
        <v>31</v>
      </c>
      <c r="E45" s="68">
        <v>922</v>
      </c>
      <c r="F45" s="69">
        <v>80010</v>
      </c>
      <c r="G45" s="70"/>
      <c r="H45" s="71">
        <v>75275.25</v>
      </c>
      <c r="I45" s="58"/>
      <c r="J45" s="36"/>
    </row>
    <row r="46" spans="1:10" ht="81.75" customHeight="1" x14ac:dyDescent="0.2">
      <c r="A46" s="27" t="str">
        <f>[2]Документ!$A$10</f>
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6" s="73" t="s">
        <v>45</v>
      </c>
      <c r="C46" s="74" t="s">
        <v>19</v>
      </c>
      <c r="D46" s="74" t="s">
        <v>31</v>
      </c>
      <c r="E46" s="74">
        <v>922</v>
      </c>
      <c r="F46" s="53">
        <f t="shared" ref="F46" si="12">F47</f>
        <v>80010</v>
      </c>
      <c r="G46" s="32">
        <v>100</v>
      </c>
      <c r="H46" s="45">
        <v>75275.25</v>
      </c>
      <c r="I46" s="58"/>
      <c r="J46" s="36"/>
    </row>
    <row r="47" spans="1:10" ht="32.25" customHeight="1" x14ac:dyDescent="0.2">
      <c r="A47" s="27" t="str">
        <f>$A$21</f>
        <v>Расходы на выплаты персоналу государственных (муниципальных) органов</v>
      </c>
      <c r="B47" s="73" t="s">
        <v>45</v>
      </c>
      <c r="C47" s="74" t="s">
        <v>19</v>
      </c>
      <c r="D47" s="74" t="s">
        <v>31</v>
      </c>
      <c r="E47" s="74" t="s">
        <v>21</v>
      </c>
      <c r="F47" s="53">
        <v>80010</v>
      </c>
      <c r="G47" s="32">
        <v>120</v>
      </c>
      <c r="H47" s="45">
        <v>75275.25</v>
      </c>
      <c r="I47" s="58"/>
      <c r="J47" s="36"/>
    </row>
    <row r="48" spans="1:10" ht="24.75" hidden="1" customHeight="1" x14ac:dyDescent="0.2">
      <c r="A48" s="43" t="s">
        <v>23</v>
      </c>
      <c r="B48" s="17">
        <v>30</v>
      </c>
      <c r="C48" s="17"/>
      <c r="D48" s="17"/>
      <c r="E48" s="17"/>
      <c r="F48" s="17"/>
      <c r="G48" s="17"/>
      <c r="H48" s="18">
        <f>H49</f>
        <v>0</v>
      </c>
      <c r="I48" s="17"/>
      <c r="J48" s="17"/>
    </row>
    <row r="49" spans="1:10" ht="33.75" hidden="1" customHeight="1" x14ac:dyDescent="0.2">
      <c r="A49" s="16" t="s">
        <v>30</v>
      </c>
      <c r="B49" s="20">
        <v>30</v>
      </c>
      <c r="C49" s="20">
        <v>0</v>
      </c>
      <c r="D49" s="21" t="s">
        <v>31</v>
      </c>
      <c r="E49" s="20">
        <v>922</v>
      </c>
      <c r="F49" s="20"/>
      <c r="G49" s="20"/>
      <c r="H49" s="11">
        <f>H50</f>
        <v>0</v>
      </c>
      <c r="I49" s="11"/>
      <c r="J49" s="11"/>
    </row>
    <row r="50" spans="1:10" ht="34.5" hidden="1" customHeight="1" x14ac:dyDescent="0.2">
      <c r="A50" s="19" t="s">
        <v>29</v>
      </c>
      <c r="B50" s="20">
        <v>30</v>
      </c>
      <c r="C50" s="20">
        <v>0</v>
      </c>
      <c r="D50" s="21" t="s">
        <v>31</v>
      </c>
      <c r="E50" s="20">
        <v>922</v>
      </c>
      <c r="F50" s="20">
        <v>80010</v>
      </c>
      <c r="G50" s="20"/>
      <c r="H50" s="11">
        <f>H51</f>
        <v>0</v>
      </c>
      <c r="I50" s="11"/>
      <c r="J50" s="11"/>
    </row>
    <row r="51" spans="1:10" ht="72" hidden="1" customHeight="1" x14ac:dyDescent="0.2">
      <c r="A51" s="19" t="s">
        <v>32</v>
      </c>
      <c r="B51" s="22">
        <v>30</v>
      </c>
      <c r="C51" s="22">
        <v>0</v>
      </c>
      <c r="D51" s="23" t="s">
        <v>31</v>
      </c>
      <c r="E51" s="22">
        <v>922</v>
      </c>
      <c r="F51" s="22">
        <v>80010</v>
      </c>
      <c r="G51" s="22">
        <v>100</v>
      </c>
      <c r="H51" s="11">
        <f>H52</f>
        <v>0</v>
      </c>
      <c r="I51" s="11"/>
      <c r="J51" s="11"/>
    </row>
    <row r="52" spans="1:10" ht="51.75" hidden="1" customHeight="1" x14ac:dyDescent="0.2">
      <c r="A52" s="9" t="s">
        <v>33</v>
      </c>
      <c r="B52" s="22">
        <v>30</v>
      </c>
      <c r="C52" s="22">
        <v>0</v>
      </c>
      <c r="D52" s="23" t="s">
        <v>31</v>
      </c>
      <c r="E52" s="22">
        <v>922</v>
      </c>
      <c r="F52" s="22">
        <v>80010</v>
      </c>
      <c r="G52" s="22">
        <v>120</v>
      </c>
      <c r="H52" s="11">
        <v>0</v>
      </c>
      <c r="I52" s="11"/>
      <c r="J52" s="11"/>
    </row>
    <row r="53" spans="1:10" ht="30" customHeight="1" x14ac:dyDescent="0.2">
      <c r="A53" s="27" t="s">
        <v>27</v>
      </c>
      <c r="B53" s="35"/>
      <c r="C53" s="35"/>
      <c r="D53" s="35"/>
      <c r="E53" s="35"/>
      <c r="F53" s="35"/>
      <c r="G53" s="35"/>
      <c r="H53" s="26">
        <f>H16+H41</f>
        <v>422300.99999999994</v>
      </c>
      <c r="I53" s="8"/>
      <c r="J53" s="8"/>
    </row>
  </sheetData>
  <mergeCells count="11">
    <mergeCell ref="A12:J12"/>
    <mergeCell ref="A13:J13"/>
    <mergeCell ref="G1:J1"/>
    <mergeCell ref="D2:K2"/>
    <mergeCell ref="D3:K3"/>
    <mergeCell ref="I6:K6"/>
    <mergeCell ref="D8:K8"/>
    <mergeCell ref="D9:K9"/>
    <mergeCell ref="I11:J11"/>
    <mergeCell ref="D4:J4"/>
    <mergeCell ref="D10:J10"/>
  </mergeCells>
  <pageMargins left="0.78740157480314965" right="0.39370078740157483" top="0.19685039370078741" bottom="0.19685039370078741" header="0" footer="0"/>
  <pageSetup paperSize="9" scale="5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2024-12-18T07:12:12Z</dcterms:modified>
</cp:coreProperties>
</file>